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14385" yWindow="45" windowWidth="14430" windowHeight="11940" tabRatio="815" firstSheet="5" activeTab="14"/>
  </bookViews>
  <sheets>
    <sheet name="1.발전현황" sheetId="1" r:id="rId1"/>
    <sheet name="2.용도별 전력사용량" sheetId="2" r:id="rId2"/>
    <sheet name="3.제조업 중분류별 전력사용량" sheetId="3" r:id="rId3"/>
    <sheet name="4.가스공급량" sheetId="4" r:id="rId4"/>
    <sheet name="5.도시가스이용현황" sheetId="5" r:id="rId5"/>
    <sheet name="6. 도시가스보급률" sheetId="6" r:id="rId6"/>
    <sheet name="7.고압가스 시설현황" sheetId="7" r:id="rId7"/>
    <sheet name="8.상수도 보급현황" sheetId="8" r:id="rId8"/>
    <sheet name="9. 상수도관" sheetId="9" r:id="rId9"/>
    <sheet name="10.정수장별 상수도 시설용량 및 생산실적" sheetId="10" r:id="rId10"/>
    <sheet name="11.급수사용량 " sheetId="11" r:id="rId11"/>
    <sheet name="12.급수사용료 부과" sheetId="12" r:id="rId12"/>
    <sheet name="13. 하수도 보급률" sheetId="13" r:id="rId13"/>
    <sheet name="14.하수사용료 부과" sheetId="14" r:id="rId14"/>
    <sheet name="15.하수관거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._접수우편물" localSheetId="0">#REF!</definedName>
    <definedName name="_1._접수우편물" localSheetId="9">#REF!</definedName>
    <definedName name="_1._접수우편물" localSheetId="11">#REF!</definedName>
    <definedName name="_1._접수우편물" localSheetId="6">#REF!</definedName>
    <definedName name="_1._접수우편물" localSheetId="8">#REF!</definedName>
    <definedName name="_1._접수우편물">#REF!</definedName>
    <definedName name="_10_4_양배수장" localSheetId="11">#REF!</definedName>
    <definedName name="_10_4_양배수장">#REF!</definedName>
    <definedName name="_12_5_취입보" localSheetId="11">#REF!</definedName>
    <definedName name="_12_5_취입보">#REF!</definedName>
    <definedName name="_14_6_집수암거" localSheetId="11">#REF!</definedName>
    <definedName name="_14_6_집수암거">#REF!</definedName>
    <definedName name="_16_7_집수정" localSheetId="11">#REF!</definedName>
    <definedName name="_16_7_집수정">#REF!</definedName>
    <definedName name="_18_8_대형관정" localSheetId="11">#REF!</definedName>
    <definedName name="_18_8_대형관정">#REF!</definedName>
    <definedName name="_2._배달우편물">'[1]배달물수'!$A$2</definedName>
    <definedName name="_2_1_저수지" localSheetId="11">#REF!</definedName>
    <definedName name="_2_1_저수지">#REF!</definedName>
    <definedName name="_20_9_소형관정" localSheetId="11">#REF!</definedName>
    <definedName name="_20_9_소형관정">#REF!</definedName>
    <definedName name="_3._우편세입" localSheetId="0">#REF!</definedName>
    <definedName name="_3._우편세입" localSheetId="9">#REF!</definedName>
    <definedName name="_3._우편세입" localSheetId="11">#REF!</definedName>
    <definedName name="_3._우편세입" localSheetId="6">#REF!</definedName>
    <definedName name="_3._우편세입" localSheetId="8">#REF!</definedName>
    <definedName name="_3._우편세입">#REF!</definedName>
    <definedName name="_4_10_방조제" localSheetId="11">#REF!</definedName>
    <definedName name="_4_10_방조제">#REF!</definedName>
    <definedName name="_6_2_양수장" localSheetId="11">#REF!</definedName>
    <definedName name="_6_2_양수장">#REF!</definedName>
    <definedName name="_8_3_배수장" localSheetId="11">#REF!</definedName>
    <definedName name="_8_3_배수장">#REF!</definedName>
    <definedName name="_Builtin0" localSheetId="11">#REF!</definedName>
    <definedName name="_Builtin0">#REF!</definedName>
    <definedName name="1_저수지" localSheetId="0">#REF!</definedName>
    <definedName name="1_저수지" localSheetId="9">#REF!</definedName>
    <definedName name="1_저수지" localSheetId="11">#REF!</definedName>
    <definedName name="1_저수지" localSheetId="3">#REF!</definedName>
    <definedName name="1_저수지" localSheetId="6">#REF!</definedName>
    <definedName name="1_저수지" localSheetId="8">#REF!</definedName>
    <definedName name="1_저수지">#REF!</definedName>
    <definedName name="10_방조제" localSheetId="0">#REF!</definedName>
    <definedName name="10_방조제" localSheetId="9">#REF!</definedName>
    <definedName name="10_방조제" localSheetId="11">#REF!</definedName>
    <definedName name="10_방조제" localSheetId="3">#REF!</definedName>
    <definedName name="10_방조제" localSheetId="6">#REF!</definedName>
    <definedName name="10_방조제" localSheetId="8">#REF!</definedName>
    <definedName name="10_방조제">#REF!</definedName>
    <definedName name="2_양수장" localSheetId="0">#REF!</definedName>
    <definedName name="2_양수장" localSheetId="9">#REF!</definedName>
    <definedName name="2_양수장" localSheetId="11">#REF!</definedName>
    <definedName name="2_양수장" localSheetId="3">#REF!</definedName>
    <definedName name="2_양수장" localSheetId="6">#REF!</definedName>
    <definedName name="2_양수장" localSheetId="8">#REF!</definedName>
    <definedName name="2_양수장">#REF!</definedName>
    <definedName name="3_배수장" localSheetId="0">#REF!</definedName>
    <definedName name="3_배수장" localSheetId="9">#REF!</definedName>
    <definedName name="3_배수장" localSheetId="11">#REF!</definedName>
    <definedName name="3_배수장" localSheetId="3">#REF!</definedName>
    <definedName name="3_배수장" localSheetId="6">#REF!</definedName>
    <definedName name="3_배수장" localSheetId="8">#REF!</definedName>
    <definedName name="3_배수장">#REF!</definedName>
    <definedName name="4_양배수장" localSheetId="0">#REF!</definedName>
    <definedName name="4_양배수장" localSheetId="9">#REF!</definedName>
    <definedName name="4_양배수장" localSheetId="11">#REF!</definedName>
    <definedName name="4_양배수장" localSheetId="3">#REF!</definedName>
    <definedName name="4_양배수장" localSheetId="6">#REF!</definedName>
    <definedName name="4_양배수장" localSheetId="8">#REF!</definedName>
    <definedName name="4_양배수장">#REF!</definedName>
    <definedName name="5_취입보" localSheetId="0">#REF!</definedName>
    <definedName name="5_취입보" localSheetId="9">#REF!</definedName>
    <definedName name="5_취입보" localSheetId="11">#REF!</definedName>
    <definedName name="5_취입보" localSheetId="3">#REF!</definedName>
    <definedName name="5_취입보" localSheetId="6">#REF!</definedName>
    <definedName name="5_취입보" localSheetId="8">#REF!</definedName>
    <definedName name="5_취입보">#REF!</definedName>
    <definedName name="6_집수암거" localSheetId="0">#REF!</definedName>
    <definedName name="6_집수암거" localSheetId="9">#REF!</definedName>
    <definedName name="6_집수암거" localSheetId="11">#REF!</definedName>
    <definedName name="6_집수암거" localSheetId="3">#REF!</definedName>
    <definedName name="6_집수암거" localSheetId="6">#REF!</definedName>
    <definedName name="6_집수암거" localSheetId="8">#REF!</definedName>
    <definedName name="6_집수암거">#REF!</definedName>
    <definedName name="7_집수정" localSheetId="0">#REF!</definedName>
    <definedName name="7_집수정" localSheetId="9">#REF!</definedName>
    <definedName name="7_집수정" localSheetId="11">#REF!</definedName>
    <definedName name="7_집수정" localSheetId="3">#REF!</definedName>
    <definedName name="7_집수정" localSheetId="6">#REF!</definedName>
    <definedName name="7_집수정" localSheetId="8">#REF!</definedName>
    <definedName name="7_집수정">#REF!</definedName>
    <definedName name="8_대형관정" localSheetId="0">#REF!</definedName>
    <definedName name="8_대형관정" localSheetId="9">#REF!</definedName>
    <definedName name="8_대형관정" localSheetId="11">#REF!</definedName>
    <definedName name="8_대형관정" localSheetId="3">#REF!</definedName>
    <definedName name="8_대형관정" localSheetId="6">#REF!</definedName>
    <definedName name="8_대형관정" localSheetId="8">#REF!</definedName>
    <definedName name="8_대형관정">#REF!</definedName>
    <definedName name="9_소형관정" localSheetId="0">#REF!</definedName>
    <definedName name="9_소형관정" localSheetId="9">#REF!</definedName>
    <definedName name="9_소형관정" localSheetId="11">#REF!</definedName>
    <definedName name="9_소형관정" localSheetId="3">#REF!</definedName>
    <definedName name="9_소형관정" localSheetId="6">#REF!</definedName>
    <definedName name="9_소형관정" localSheetId="8">#REF!</definedName>
    <definedName name="9_소형관정">#REF!</definedName>
    <definedName name="a" localSheetId="11">#REF!</definedName>
    <definedName name="a">#REF!</definedName>
    <definedName name="aaa" localSheetId="11">#REF!</definedName>
    <definedName name="aaa">#REF!</definedName>
    <definedName name="Continue" localSheetId="11">#REF!</definedName>
    <definedName name="Continue">#REF!</definedName>
    <definedName name="DataStateRange" localSheetId="11" hidden="1">'[9]총액조회신탁'!$A$5,'[9]총액조회신탁'!$A$7,'[9]총액조회신탁'!$A$34:$C$38,'[9]총액조회신탁'!$E$4,'[9]총액조회신탁'!$E$8,'[9]총액조회신탁'!$A$40:$A$41</definedName>
    <definedName name="DataStateRange" hidden="1">'[9]총액조회신탁'!$A$5,'[9]총액조회신탁'!$A$7,'[9]총액조회신탁'!$A$34:$C$38,'[9]총액조회신탁'!$E$4,'[9]총액조회신탁'!$E$8,'[9]총액조회신탁'!$A$40:$A$41</definedName>
    <definedName name="Document_array" localSheetId="11">{"Book1"}</definedName>
    <definedName name="Document_array">{"Book1"}</definedName>
    <definedName name="Documents_array" localSheetId="11">#REF!</definedName>
    <definedName name="Documents_array">#REF!</definedName>
    <definedName name="Hello" localSheetId="11">#REF!</definedName>
    <definedName name="Hello">#REF!</definedName>
    <definedName name="MakeIt" localSheetId="11">#REF!</definedName>
    <definedName name="MakeIt">#REF!</definedName>
    <definedName name="Morning" localSheetId="11">#REF!</definedName>
    <definedName name="Morning">#REF!</definedName>
    <definedName name="_xlnm.Print_Area" localSheetId="0">'1.발전현황'!$A$1:$F$22</definedName>
    <definedName name="_xlnm.Print_Area" localSheetId="10">'11.급수사용량 '!$A$1:$I$17</definedName>
    <definedName name="_xlnm.Print_Area" localSheetId="11">'12.급수사용료 부과'!$A$1:$I$16</definedName>
    <definedName name="_xlnm.Print_Area" localSheetId="12">'13. 하수도 보급률'!$A$1:$J$15</definedName>
    <definedName name="_xlnm.Print_Area" localSheetId="14">'15.하수관거'!$A$1:$AB$17</definedName>
    <definedName name="_xlnm.Print_Area" localSheetId="3">'4.가스공급량'!$A$1:$H$41</definedName>
    <definedName name="_xlnm.Print_Area" localSheetId="5">'6. 도시가스보급률'!$A$1:$E$13</definedName>
    <definedName name="rnr">'[2]0110원본'!$A$1:$ET$32</definedName>
    <definedName name="s" localSheetId="11">#REF!</definedName>
    <definedName name="s">#REF!</definedName>
    <definedName name="관정" localSheetId="11">#REF!</definedName>
    <definedName name="관정">#REF!</definedName>
    <definedName name="광정" localSheetId="11">#REF!</definedName>
    <definedName name="광정">#REF!</definedName>
    <definedName name="기본급테이블" localSheetId="11">#REF!</definedName>
    <definedName name="기본급테이블">#REF!</definedName>
    <definedName name="나._세입실적비교" localSheetId="0">#REF!</definedName>
    <definedName name="나._세입실적비교" localSheetId="9">#REF!</definedName>
    <definedName name="나._세입실적비교" localSheetId="11">#REF!</definedName>
    <definedName name="나._세입실적비교" localSheetId="6">#REF!</definedName>
    <definedName name="나._세입실적비교" localSheetId="8">#REF!</definedName>
    <definedName name="나._세입실적비교">#REF!</definedName>
    <definedName name="나._접수물량과_배달물량_비교">'[1]접수대배달'!$A$1</definedName>
    <definedName name="다._우편물량과_세입실적" localSheetId="0">#REF!</definedName>
    <definedName name="다._우편물량과_세입실적" localSheetId="9">#REF!</definedName>
    <definedName name="다._우편물량과_세입실적" localSheetId="11">#REF!</definedName>
    <definedName name="다._우편물량과_세입실적" localSheetId="6">#REF!</definedName>
    <definedName name="다._우편물량과_세입실적" localSheetId="8">#REF!</definedName>
    <definedName name="다._우편물량과_세입실적">#REF!</definedName>
    <definedName name="다._체신청별_접수물량">'[1]청별접수'!$A$1</definedName>
    <definedName name="다중분류">'[26]code'!$A$56:$A$72</definedName>
    <definedName name="대1">'[27]code'!$B$2:$X$2</definedName>
    <definedName name="대분류">'[27]code'!$A$3:$A$25</definedName>
    <definedName name="대시작">'[27]code'!$B$2</definedName>
    <definedName name="라._종별_접수량_총괄">'[1]종별접수'!$A$1</definedName>
    <definedName name="라._체신청별_세입목표_대_실적" localSheetId="0">#REF!</definedName>
    <definedName name="라._체신청별_세입목표_대_실적" localSheetId="9">#REF!</definedName>
    <definedName name="라._체신청별_세입목표_대_실적" localSheetId="11">#REF!</definedName>
    <definedName name="라._체신청별_세입목표_대_실적" localSheetId="6">#REF!</definedName>
    <definedName name="라._체신청별_세입목표_대_실적" localSheetId="8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9">#REF!</definedName>
    <definedName name="마._종별_접수량_및_구성비__국내" localSheetId="11">#REF!</definedName>
    <definedName name="마._종별_접수량_및_구성비__국내" localSheetId="6">#REF!</definedName>
    <definedName name="마._종별_접수량_및_구성비__국내" localSheetId="8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9">#REF!</definedName>
    <definedName name="마._체신청별_전년대비_세입실적" localSheetId="11">#REF!</definedName>
    <definedName name="마._체신청별_전년대비_세입실적" localSheetId="6">#REF!</definedName>
    <definedName name="마._체신청별_전년대비_세입실적" localSheetId="8">#REF!</definedName>
    <definedName name="마._체신청별_전년대비_세입실적">#REF!</definedName>
    <definedName name="바._종별_접수량__국제" localSheetId="0">#REF!</definedName>
    <definedName name="바._종별_접수량__국제" localSheetId="9">#REF!</definedName>
    <definedName name="바._종별_접수량__국제" localSheetId="11">#REF!</definedName>
    <definedName name="바._종별_접수량__국제" localSheetId="6">#REF!</definedName>
    <definedName name="바._종별_접수량__국제" localSheetId="8">#REF!</definedName>
    <definedName name="바._종별_접수량__국제">#REF!</definedName>
    <definedName name="바._항목별_세입실적">'[1]항목별세입'!$A$1</definedName>
    <definedName name="발전" localSheetId="11">#REF!</definedName>
    <definedName name="발전">#REF!</definedName>
    <definedName name="발전1" localSheetId="11">#REF!</definedName>
    <definedName name="발전1">#REF!</definedName>
    <definedName name="발전11" localSheetId="11">#REF!</definedName>
    <definedName name="발전11">#REF!</definedName>
    <definedName name="방조제" localSheetId="11">#REF!</definedName>
    <definedName name="방조제">#REF!</definedName>
    <definedName name="방조제1" localSheetId="11">#REF!</definedName>
    <definedName name="방조제1">#REF!</definedName>
    <definedName name="방화규정구분">'[27]code'!$A$28:$A$54</definedName>
    <definedName name="사._국제특급우편물_접수실적__당월">'[1]국제특급'!$A$1</definedName>
    <definedName name="사._요금별·후납_우편물량">'[1]별후납'!$A$1</definedName>
    <definedName name="사원테이블" localSheetId="11">#REF!</definedName>
    <definedName name="사원테이블">#REF!</definedName>
    <definedName name="세입비1">'[3]0110원본'!$A$1:$ET$32</definedName>
    <definedName name="수당테이블" localSheetId="11">#REF!</definedName>
    <definedName name="수당테이블">#REF!</definedName>
    <definedName name="시군" localSheetId="11">'[28]code'!$C$212:$C$214</definedName>
    <definedName name="시군">'[28]code'!$C$212:$C$214</definedName>
    <definedName name="식료품" localSheetId="11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11">#REF!</definedName>
    <definedName name="읍면">#REF!</definedName>
    <definedName name="읍면동" localSheetId="11">#REF!</definedName>
    <definedName name="읍면동">#REF!</definedName>
    <definedName name="이사분기" localSheetId="11">#REF!</definedName>
    <definedName name="이사분기">#REF!</definedName>
    <definedName name="인구이동" localSheetId="11">#REF!</definedName>
    <definedName name="인구이동">#REF!</definedName>
    <definedName name="일사분가" localSheetId="11">#REF!</definedName>
    <definedName name="일사분가">#REF!</definedName>
    <definedName name="일사분기" localSheetId="11">#REF!</definedName>
    <definedName name="일사분기">#REF!</definedName>
    <definedName name="자료제공" localSheetId="11">#REF!</definedName>
    <definedName name="자료제공">#REF!</definedName>
    <definedName name="자료제공__통계청_서산출장소__직__행정6급__성명__엄봉섭" localSheetId="11">#REF!</definedName>
    <definedName name="자료제공__통계청_서산출장소__직__행정6급__성명__엄봉섭">#REF!</definedName>
    <definedName name="저수지" localSheetId="11">#REF!</definedName>
    <definedName name="저수지">#REF!</definedName>
    <definedName name="저주시" localSheetId="11">#REF!</definedName>
    <definedName name="저주시">#REF!</definedName>
    <definedName name="접수종별">#REF!</definedName>
    <definedName name="종____로__말소자" localSheetId="11">'[29]1 자원총괄'!#REF!</definedName>
    <definedName name="종____로__말소자">'[29]1 자원총괄'!#REF!</definedName>
    <definedName name="중1">'[27]code'!$C$27:$BZ$27</definedName>
    <definedName name="중시작">'[27]code'!$C$27</definedName>
    <definedName name="직책테이블" localSheetId="11">#REF!</definedName>
    <definedName name="직책테이블">#REF!</definedName>
    <definedName name="집주정" localSheetId="11">#REF!</definedName>
    <definedName name="집주정">#REF!</definedName>
    <definedName name="하나" localSheetId="11">#REF!</definedName>
    <definedName name="하나" localSheetId="8">#REF!</definedName>
    <definedName name="하나">#REF!</definedName>
  </definedNames>
  <calcPr fullCalcOnLoad="1"/>
</workbook>
</file>

<file path=xl/comments15.xml><?xml version="1.0" encoding="utf-8"?>
<comments xmlns="http://schemas.openxmlformats.org/spreadsheetml/2006/main">
  <authors>
    <author>Boryeong</author>
  </authors>
  <commentList>
    <comment ref="D14" authorId="0">
      <text>
        <r>
          <rPr>
            <b/>
            <sz val="9"/>
            <rFont val="굴림"/>
            <family val="3"/>
          </rPr>
          <t>시설연장/계획연장*100</t>
        </r>
      </text>
    </comment>
  </commentList>
</comments>
</file>

<file path=xl/sharedStrings.xml><?xml version="1.0" encoding="utf-8"?>
<sst xmlns="http://schemas.openxmlformats.org/spreadsheetml/2006/main" count="1051" uniqueCount="583">
  <si>
    <t>Grand</t>
  </si>
  <si>
    <t>Residential</t>
  </si>
  <si>
    <t>Public</t>
  </si>
  <si>
    <t>Service</t>
  </si>
  <si>
    <t>Manufac-</t>
  </si>
  <si>
    <t>Share</t>
  </si>
  <si>
    <t>Total</t>
  </si>
  <si>
    <t>Mining</t>
  </si>
  <si>
    <t>turing</t>
  </si>
  <si>
    <t>Jan.</t>
  </si>
  <si>
    <t>Feb.</t>
  </si>
  <si>
    <t>Mar.</t>
  </si>
  <si>
    <t>Apr.</t>
  </si>
  <si>
    <t>May</t>
  </si>
  <si>
    <t>Aug.</t>
  </si>
  <si>
    <t>Sept.</t>
  </si>
  <si>
    <t>Oct.</t>
  </si>
  <si>
    <t>Nov.</t>
  </si>
  <si>
    <t>Dec.</t>
  </si>
  <si>
    <t>Unit : MWh</t>
  </si>
  <si>
    <t xml:space="preserve">Publishing </t>
  </si>
  <si>
    <t>Funiture</t>
  </si>
  <si>
    <t>&amp; Others</t>
  </si>
  <si>
    <t>Recycling</t>
  </si>
  <si>
    <t>Year</t>
  </si>
  <si>
    <t>Total population</t>
  </si>
  <si>
    <t>Unit : m</t>
  </si>
  <si>
    <t>Galvanized</t>
  </si>
  <si>
    <t>Stainless</t>
  </si>
  <si>
    <t>C=(B/A*1000)</t>
  </si>
  <si>
    <t>E=(D/A*1000)</t>
  </si>
  <si>
    <t>F=(C/E*100)</t>
  </si>
  <si>
    <t xml:space="preserve">Average of Amounts </t>
  </si>
  <si>
    <t xml:space="preserve">Cost of Sewage Treatment </t>
  </si>
  <si>
    <t>Others</t>
  </si>
  <si>
    <t>(1000 tons)</t>
  </si>
  <si>
    <t>(Million won)</t>
  </si>
  <si>
    <t>(won/ton)</t>
  </si>
  <si>
    <t>Manhole</t>
  </si>
  <si>
    <t>Storm &amp; House inlet</t>
  </si>
  <si>
    <t>Sewer outlet</t>
  </si>
  <si>
    <t>Planned length</t>
  </si>
  <si>
    <t>Constr-ucted length</t>
  </si>
  <si>
    <t>(Numbers)</t>
  </si>
  <si>
    <t>Daecheon2-dong</t>
  </si>
  <si>
    <t>Daecheon3-dong</t>
  </si>
  <si>
    <t>Daecheon4-dong</t>
  </si>
  <si>
    <t>Daecheon5-dong</t>
  </si>
  <si>
    <t>June</t>
  </si>
  <si>
    <t>July</t>
  </si>
  <si>
    <t>ELECTRICITY ·  GAS ·  WATERWORK</t>
  </si>
  <si>
    <t>4. Gas  Supply</t>
  </si>
  <si>
    <t>Year
Month</t>
  </si>
  <si>
    <t xml:space="preserve">ELECTRICITY, GAS AND WATER-SUPPLY   </t>
  </si>
  <si>
    <t>Year</t>
  </si>
  <si>
    <t>Jun.</t>
  </si>
  <si>
    <t>Jul.</t>
  </si>
  <si>
    <t>General</t>
  </si>
  <si>
    <t>Feb.</t>
  </si>
  <si>
    <t>Mar.</t>
  </si>
  <si>
    <t>Apr.</t>
  </si>
  <si>
    <t>May.</t>
  </si>
  <si>
    <t>Aug.</t>
  </si>
  <si>
    <t>Sep.</t>
  </si>
  <si>
    <t>Oct.</t>
  </si>
  <si>
    <t>Nov.</t>
  </si>
  <si>
    <t>Dec.</t>
  </si>
  <si>
    <t>Domestic</t>
  </si>
  <si>
    <t xml:space="preserve">Business </t>
  </si>
  <si>
    <t>Industrial</t>
  </si>
  <si>
    <t>others</t>
  </si>
  <si>
    <t>2. Electric Power Consumption by Use</t>
  </si>
  <si>
    <t>Unit : MWh</t>
  </si>
  <si>
    <t xml:space="preserve">ELECTRICITY, GAS AND WATER-SUPPLY </t>
  </si>
  <si>
    <t>Year
Month</t>
  </si>
  <si>
    <t xml:space="preserve">Petroleum and </t>
  </si>
  <si>
    <t>Office</t>
  </si>
  <si>
    <t>Electrical</t>
  </si>
  <si>
    <t>Television audio</t>
  </si>
  <si>
    <t>Medical precision</t>
  </si>
  <si>
    <t>Food</t>
  </si>
  <si>
    <t xml:space="preserve">Pulp and </t>
  </si>
  <si>
    <t>Chemicals</t>
  </si>
  <si>
    <t>non-metalic</t>
  </si>
  <si>
    <t>Basic</t>
  </si>
  <si>
    <t>Fabricated</t>
  </si>
  <si>
    <t>Machinery and</t>
  </si>
  <si>
    <t>calculating</t>
  </si>
  <si>
    <t>machinery and</t>
  </si>
  <si>
    <t>Autos</t>
  </si>
  <si>
    <t>Other</t>
  </si>
  <si>
    <t>Beverages</t>
  </si>
  <si>
    <t>Paper</t>
  </si>
  <si>
    <t>Printing</t>
  </si>
  <si>
    <t>products</t>
  </si>
  <si>
    <t>minerals</t>
  </si>
  <si>
    <t>metals</t>
  </si>
  <si>
    <t>metal products</t>
  </si>
  <si>
    <t>equipment</t>
  </si>
  <si>
    <t>accounting</t>
  </si>
  <si>
    <t>converter n.e.c</t>
  </si>
  <si>
    <t>instruments</t>
  </si>
  <si>
    <t>and trailers</t>
  </si>
  <si>
    <t xml:space="preserve">ELECTRICITY ·  GAS ·  WATERSUPPLY </t>
  </si>
  <si>
    <t>(m)</t>
  </si>
  <si>
    <t>(%)</t>
  </si>
  <si>
    <t>Planned</t>
  </si>
  <si>
    <t>Constructed</t>
  </si>
  <si>
    <t>Distribution</t>
  </si>
  <si>
    <t>length</t>
  </si>
  <si>
    <t>Rate</t>
  </si>
  <si>
    <t>Planned area</t>
  </si>
  <si>
    <t>Square</t>
  </si>
  <si>
    <t>Circle</t>
  </si>
  <si>
    <t>ditch</t>
  </si>
  <si>
    <t>Gutter</t>
  </si>
  <si>
    <t>Constructed length</t>
  </si>
  <si>
    <t>(Numbers)</t>
  </si>
  <si>
    <t>Source : Water Service Dep.</t>
  </si>
  <si>
    <t xml:space="preserve"> Source : Water Service Dep.</t>
  </si>
  <si>
    <t>Generating facilities</t>
  </si>
  <si>
    <t>Amount of electricity generation</t>
  </si>
  <si>
    <t>Average load</t>
  </si>
  <si>
    <t>Peak load</t>
  </si>
  <si>
    <t>Boryeong Termal Plant</t>
  </si>
  <si>
    <t>Boryeong Combined Plant</t>
  </si>
  <si>
    <t>1. Electricity Generation</t>
  </si>
  <si>
    <t>Year 
Plant</t>
  </si>
  <si>
    <t>Agriculture &amp;</t>
  </si>
  <si>
    <t>Month</t>
  </si>
  <si>
    <t>total</t>
  </si>
  <si>
    <t>Fishery</t>
  </si>
  <si>
    <t>General use</t>
  </si>
  <si>
    <t>Office use</t>
  </si>
  <si>
    <t>lndustry use</t>
  </si>
  <si>
    <t>Transport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</si>
  <si>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</si>
  <si>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</si>
  <si>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</si>
  <si>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</si>
  <si>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</si>
  <si>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</si>
  <si>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</si>
  <si>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</si>
  <si>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</si>
  <si>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</si>
  <si>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</si>
  <si>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Quantity of production</t>
  </si>
  <si>
    <t>Facilities</t>
  </si>
  <si>
    <t>Total</t>
  </si>
  <si>
    <t>Yong-gok</t>
  </si>
  <si>
    <t>Byeong-cheon</t>
  </si>
  <si>
    <t>Ok-ryong</t>
  </si>
  <si>
    <t>Yu-gu</t>
  </si>
  <si>
    <t>Chang-dong</t>
  </si>
  <si>
    <t>Cheong-ra</t>
  </si>
  <si>
    <t>Seong-ju</t>
  </si>
  <si>
    <t>Yong-hwa</t>
  </si>
  <si>
    <t>Unit : Million won</t>
  </si>
  <si>
    <t xml:space="preserve">Expense of </t>
  </si>
  <si>
    <t>Bath-</t>
  </si>
  <si>
    <t>house</t>
  </si>
  <si>
    <t>ria</t>
  </si>
  <si>
    <t>benefit &amp; cost</t>
  </si>
  <si>
    <t xml:space="preserve">Sewage Treatment </t>
  </si>
  <si>
    <t>Actual rate of</t>
  </si>
  <si>
    <t xml:space="preserve">Domestic </t>
  </si>
  <si>
    <t>Unite : each</t>
  </si>
  <si>
    <t>Heating</t>
  </si>
  <si>
    <t>Business use</t>
  </si>
  <si>
    <t>Congeneration</t>
  </si>
  <si>
    <t>9. Public Water Pipe</t>
  </si>
  <si>
    <t>community</t>
  </si>
  <si>
    <t xml:space="preserve"> energy</t>
  </si>
  <si>
    <r>
      <t xml:space="preserve">1. </t>
    </r>
    <r>
      <rPr>
        <b/>
        <sz val="18"/>
        <rFont val="바탕"/>
        <family val="1"/>
      </rPr>
      <t>발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황</t>
    </r>
  </si>
  <si>
    <r>
      <t xml:space="preserve">2. </t>
    </r>
    <r>
      <rPr>
        <b/>
        <sz val="18"/>
        <rFont val="바탕"/>
        <family val="1"/>
      </rPr>
      <t>용도별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전력사용량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</si>
  <si>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MWh</t>
    </r>
  </si>
  <si>
    <r>
      <t xml:space="preserve">4.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</si>
  <si>
    <t>ELECTRICITY · GAS · WATER-SUPPLY</t>
  </si>
  <si>
    <t>Cast</t>
  </si>
  <si>
    <t>Other</t>
  </si>
  <si>
    <t>iron</t>
  </si>
  <si>
    <t>Copper</t>
  </si>
  <si>
    <t>Amounts charged</t>
  </si>
  <si>
    <t>for usage</t>
  </si>
  <si>
    <t>Total Volume charged for</t>
  </si>
  <si>
    <t>the usage of sewage</t>
  </si>
  <si>
    <r>
      <t xml:space="preserve">8. </t>
    </r>
    <r>
      <rPr>
        <sz val="9"/>
        <rFont val="바탕"/>
        <family val="1"/>
      </rPr>
      <t>전기</t>
    </r>
    <r>
      <rPr>
        <sz val="9"/>
        <rFont val="Times New Roman"/>
        <family val="1"/>
      </rPr>
      <t>·</t>
    </r>
    <r>
      <rPr>
        <sz val="9"/>
        <rFont val="바탕"/>
        <family val="1"/>
      </rPr>
      <t>가스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수도</t>
    </r>
  </si>
  <si>
    <r>
      <t xml:space="preserve">15. </t>
    </r>
    <r>
      <rPr>
        <b/>
        <sz val="18"/>
        <rFont val="바탕"/>
        <family val="1"/>
      </rPr>
      <t>하수관거</t>
    </r>
    <r>
      <rPr>
        <b/>
        <sz val="18"/>
        <rFont val="Times New Roman"/>
        <family val="1"/>
      </rPr>
      <t>(2-1)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</si>
  <si>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㎢</t>
    </r>
    <r>
      <rPr>
        <sz val="11"/>
        <rFont val="Times New Roman"/>
        <family val="1"/>
      </rPr>
      <t xml:space="preserve">, m, </t>
    </r>
    <r>
      <rPr>
        <sz val="11"/>
        <rFont val="바탕"/>
        <family val="1"/>
      </rPr>
      <t>개</t>
    </r>
  </si>
  <si>
    <r>
      <t xml:space="preserve">Unit : </t>
    </r>
    <r>
      <rPr>
        <sz val="11"/>
        <rFont val="바탕"/>
        <family val="1"/>
      </rPr>
      <t>㎢</t>
    </r>
    <r>
      <rPr>
        <sz val="11"/>
        <rFont val="Times New Roman"/>
        <family val="1"/>
      </rPr>
      <t>, m, each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</si>
  <si>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백만원</t>
    </r>
  </si>
  <si>
    <r>
      <t xml:space="preserve">11. </t>
    </r>
    <r>
      <rPr>
        <b/>
        <sz val="18"/>
        <rFont val="바탕"/>
        <family val="1"/>
      </rPr>
      <t>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</si>
  <si>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</t>
    </r>
    <r>
      <rPr>
        <vertAlign val="superscript"/>
        <sz val="11"/>
        <rFont val="Times New Roman"/>
        <family val="1"/>
      </rPr>
      <t>3</t>
    </r>
  </si>
  <si>
    <r>
      <t xml:space="preserve">10. </t>
    </r>
    <r>
      <rPr>
        <b/>
        <sz val="18"/>
        <rFont val="바탕"/>
        <family val="1"/>
      </rPr>
      <t>정수장별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시설용량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생산실적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</si>
  <si>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시설용량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>/</t>
    </r>
    <r>
      <rPr>
        <sz val="11"/>
        <rFont val="바탕"/>
        <family val="1"/>
      </rPr>
      <t>일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생산실적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㎥</t>
    </r>
  </si>
  <si>
    <r>
      <t xml:space="preserve">Unit : facilities 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 xml:space="preserve">/day, quantity of production </t>
    </r>
    <r>
      <rPr>
        <sz val="11"/>
        <rFont val="바탕"/>
        <family val="1"/>
      </rPr>
      <t>㎥</t>
    </r>
  </si>
  <si>
    <r>
      <rPr>
        <sz val="8"/>
        <rFont val="바탕"/>
        <family val="1"/>
      </rPr>
      <t>전기</t>
    </r>
    <r>
      <rPr>
        <sz val="8"/>
        <rFont val="Times New Roman"/>
        <family val="1"/>
      </rPr>
      <t>·</t>
    </r>
    <r>
      <rPr>
        <sz val="8"/>
        <rFont val="바탕"/>
        <family val="1"/>
      </rPr>
      <t>가스</t>
    </r>
    <r>
      <rPr>
        <sz val="8"/>
        <rFont val="Times New Roman"/>
        <family val="1"/>
      </rPr>
      <t>·</t>
    </r>
    <r>
      <rPr>
        <sz val="8"/>
        <rFont val="바탕"/>
        <family val="1"/>
      </rPr>
      <t>수도</t>
    </r>
  </si>
  <si>
    <r>
      <t xml:space="preserve">9.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관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</si>
  <si>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</si>
  <si>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</si>
  <si>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지역경제과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</si>
  <si>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  <r>
      <rPr>
        <sz val="11"/>
        <rFont val="Times New Roman"/>
        <family val="1"/>
      </rPr>
      <t>, 1,000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 </t>
    </r>
  </si>
  <si>
    <r>
      <t xml:space="preserve">Unite : Place, Thousand 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 xml:space="preserve">, Ton </t>
    </r>
  </si>
  <si>
    <r>
      <rPr>
        <sz val="9"/>
        <rFont val="바탕"/>
        <family val="1"/>
      </rPr>
      <t>⑧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전기</t>
    </r>
    <r>
      <rPr>
        <sz val="9"/>
        <rFont val="Times New Roman"/>
        <family val="1"/>
      </rPr>
      <t>·</t>
    </r>
    <r>
      <rPr>
        <sz val="9"/>
        <rFont val="바탕"/>
        <family val="1"/>
      </rPr>
      <t>가스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수도</t>
    </r>
  </si>
  <si>
    <r>
      <t xml:space="preserve">3. </t>
    </r>
    <r>
      <rPr>
        <b/>
        <sz val="18"/>
        <rFont val="바탕"/>
        <family val="1"/>
      </rPr>
      <t>제조업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중분류별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전력사용량</t>
    </r>
    <r>
      <rPr>
        <b/>
        <sz val="18"/>
        <rFont val="Times New Roman"/>
        <family val="1"/>
      </rPr>
      <t>(2-1)</t>
    </r>
  </si>
  <si>
    <r>
      <t xml:space="preserve">3. </t>
    </r>
    <r>
      <rPr>
        <b/>
        <sz val="18"/>
        <rFont val="바탕"/>
        <family val="1"/>
      </rPr>
      <t>제조업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중분류별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전력사용량</t>
    </r>
    <r>
      <rPr>
        <b/>
        <sz val="18"/>
        <rFont val="Times New Roman"/>
        <family val="1"/>
      </rPr>
      <t>(2-2)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</si>
  <si>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 MWh</t>
    </r>
  </si>
  <si>
    <t>Year</t>
  </si>
  <si>
    <t>시설용량</t>
  </si>
  <si>
    <t>시설폐쇄</t>
  </si>
  <si>
    <t>Facilities</t>
  </si>
  <si>
    <t>생산실적</t>
  </si>
  <si>
    <t>Quantity of production</t>
  </si>
  <si>
    <r>
      <rPr>
        <sz val="10"/>
        <rFont val="HY중고딕"/>
        <family val="1"/>
      </rPr>
      <t>단위</t>
    </r>
    <r>
      <rPr>
        <sz val="10"/>
        <rFont val="Times New Roman"/>
        <family val="1"/>
      </rPr>
      <t xml:space="preserve">: </t>
    </r>
    <r>
      <rPr>
        <sz val="10"/>
        <rFont val="HY중고딕"/>
        <family val="1"/>
      </rPr>
      <t>명</t>
    </r>
    <r>
      <rPr>
        <sz val="10"/>
        <rFont val="Times New Roman"/>
        <family val="1"/>
      </rPr>
      <t>,  %</t>
    </r>
  </si>
  <si>
    <t>Sub-</t>
  </si>
  <si>
    <t>Cast</t>
  </si>
  <si>
    <t>Total</t>
  </si>
  <si>
    <t>total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</si>
  <si>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지역경제과</t>
    </r>
  </si>
  <si>
    <t>Jun.</t>
  </si>
  <si>
    <t>Jul.</t>
  </si>
  <si>
    <t>Steel</t>
  </si>
  <si>
    <t>Cast iron</t>
  </si>
  <si>
    <t>Other</t>
  </si>
  <si>
    <t xml:space="preserve">Steel </t>
  </si>
  <si>
    <t>iron</t>
  </si>
  <si>
    <t>steel</t>
  </si>
  <si>
    <t>Plastic</t>
  </si>
  <si>
    <t>Others</t>
  </si>
  <si>
    <t>Source : Water Service Dep.</t>
  </si>
  <si>
    <r>
      <t xml:space="preserve">8. </t>
    </r>
    <r>
      <rPr>
        <sz val="9"/>
        <rFont val="바탕"/>
        <family val="1"/>
      </rPr>
      <t>전기</t>
    </r>
    <r>
      <rPr>
        <sz val="9"/>
        <rFont val="Times New Roman"/>
        <family val="1"/>
      </rPr>
      <t>·</t>
    </r>
    <r>
      <rPr>
        <sz val="9"/>
        <rFont val="바탕"/>
        <family val="1"/>
      </rPr>
      <t>가스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수도</t>
    </r>
  </si>
  <si>
    <t xml:space="preserve">ELECTRICITY, GAS AND WATER-SUPPLY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</si>
  <si>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명</t>
    </r>
  </si>
  <si>
    <t>Unit : Persons</t>
  </si>
  <si>
    <t>Water-supply population</t>
  </si>
  <si>
    <t>Water-supply</t>
  </si>
  <si>
    <t>Amount of water</t>
  </si>
  <si>
    <t>Water supply amount</t>
  </si>
  <si>
    <t>Nunber of</t>
  </si>
  <si>
    <t>Water-supply rate</t>
  </si>
  <si>
    <t>capacity</t>
  </si>
  <si>
    <t>supplied</t>
  </si>
  <si>
    <t>per person a day</t>
  </si>
  <si>
    <t>faucets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</si>
  <si>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%, </t>
    </r>
    <r>
      <rPr>
        <sz val="11"/>
        <rFont val="바탕"/>
        <family val="1"/>
      </rPr>
      <t>가구</t>
    </r>
  </si>
  <si>
    <t>Unit : %, household</t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</si>
  <si>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도시가스보급률</t>
    </r>
    <r>
      <rPr>
        <sz val="11"/>
        <rFont val="Times New Roman"/>
        <family val="1"/>
      </rPr>
      <t xml:space="preserve"> = (A) / (B) * 100</t>
    </r>
  </si>
  <si>
    <r>
      <t xml:space="preserve"> </t>
    </r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지역경제과</t>
    </r>
  </si>
  <si>
    <t>Source : Regional Economy dep.</t>
  </si>
  <si>
    <t>Source :  Regional Economy dep.</t>
  </si>
  <si>
    <r>
      <t xml:space="preserve">15. </t>
    </r>
    <r>
      <rPr>
        <b/>
        <sz val="18"/>
        <rFont val="바탕"/>
        <family val="1"/>
      </rPr>
      <t>하수관거</t>
    </r>
    <r>
      <rPr>
        <b/>
        <sz val="18"/>
        <rFont val="Times New Roman"/>
        <family val="1"/>
      </rPr>
      <t>(2-2)</t>
    </r>
  </si>
  <si>
    <t>Source :  Korea Electric Power Corporation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</si>
  <si>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한국전력공사</t>
    </r>
  </si>
  <si>
    <r>
      <t xml:space="preserve">8. </t>
    </r>
    <r>
      <rPr>
        <sz val="9"/>
        <rFont val="바탕"/>
        <family val="1"/>
      </rPr>
      <t>전기</t>
    </r>
    <r>
      <rPr>
        <sz val="9"/>
        <rFont val="Times New Roman"/>
        <family val="1"/>
      </rPr>
      <t>·</t>
    </r>
    <r>
      <rPr>
        <sz val="9"/>
        <rFont val="바탕"/>
        <family val="1"/>
      </rPr>
      <t>가스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수도</t>
    </r>
  </si>
  <si>
    <t xml:space="preserve">ELECTRICITY, GAS AND WATER-SUPPLY   </t>
  </si>
  <si>
    <r>
      <t xml:space="preserve">7. </t>
    </r>
    <r>
      <rPr>
        <b/>
        <sz val="18"/>
        <rFont val="바탕"/>
        <family val="1"/>
      </rPr>
      <t>고압가스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</si>
  <si>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7.  The Present Condition of High-pressure Gas Facilities</t>
  </si>
  <si>
    <t>단위 : 개소</t>
  </si>
  <si>
    <t>Unit : place</t>
  </si>
  <si>
    <t>연    별</t>
  </si>
  <si>
    <t>합계</t>
  </si>
  <si>
    <t>제조</t>
  </si>
  <si>
    <t>저장</t>
  </si>
  <si>
    <t>판매</t>
  </si>
  <si>
    <t>일반충전</t>
  </si>
  <si>
    <t>기타충전</t>
  </si>
  <si>
    <t>Year</t>
  </si>
  <si>
    <t>Manufacture</t>
  </si>
  <si>
    <t>Storage</t>
  </si>
  <si>
    <t>Sale</t>
  </si>
  <si>
    <t>General charge</t>
  </si>
  <si>
    <t>CNG charge</t>
  </si>
  <si>
    <t>Other charge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</si>
  <si>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지역경제과</t>
    </r>
  </si>
  <si>
    <t>Source : Regional Economy dep.</t>
  </si>
  <si>
    <t>d=d1+d2+d3</t>
  </si>
  <si>
    <t>-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</si>
  <si>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1) </t>
    </r>
    <r>
      <rPr>
        <sz val="11"/>
        <rFont val="바탕"/>
        <family val="1"/>
      </rPr>
      <t>합성수지관에</t>
    </r>
    <r>
      <rPr>
        <sz val="11"/>
        <rFont val="Times New Roman"/>
        <family val="1"/>
      </rPr>
      <t xml:space="preserve"> PVC, PE, Hi-3P </t>
    </r>
    <r>
      <rPr>
        <sz val="11"/>
        <rFont val="바탕"/>
        <family val="1"/>
      </rPr>
      <t>포함</t>
    </r>
    <r>
      <rPr>
        <sz val="11"/>
        <rFont val="Times New Roman"/>
        <family val="1"/>
      </rPr>
      <t>.</t>
    </r>
  </si>
  <si>
    <t>Note : 1) Including  PVC, PE, Hi-3P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</si>
  <si>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수도과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</si>
  <si>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수도과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</si>
  <si>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수도과</t>
    </r>
  </si>
  <si>
    <t>시설용량</t>
  </si>
  <si>
    <t>생산실적</t>
  </si>
  <si>
    <t>웅 천 읍</t>
  </si>
  <si>
    <t>Ungcheon-eup</t>
  </si>
  <si>
    <t>주 포 면</t>
  </si>
  <si>
    <t>Jupo-myeon</t>
  </si>
  <si>
    <t>주 교 면</t>
  </si>
  <si>
    <t>Jugyo-myeon</t>
  </si>
  <si>
    <t>오 천 면</t>
  </si>
  <si>
    <t>Ocheon-myeon</t>
  </si>
  <si>
    <t>천 북 면</t>
  </si>
  <si>
    <t>Cheonbuk-myeon</t>
  </si>
  <si>
    <t>청 소 면</t>
  </si>
  <si>
    <t>Cheongso-myeon</t>
  </si>
  <si>
    <t>청 라 면</t>
  </si>
  <si>
    <t>Cheongna-myeon</t>
  </si>
  <si>
    <t>남 포 면</t>
  </si>
  <si>
    <t>Nampo-myeon</t>
  </si>
  <si>
    <t>주 산 면</t>
  </si>
  <si>
    <t>Jusan-myeon</t>
  </si>
  <si>
    <t>미 산 면</t>
  </si>
  <si>
    <t>Misan-myeon</t>
  </si>
  <si>
    <t>성 주 면</t>
  </si>
  <si>
    <t>Seongju-myeon</t>
  </si>
  <si>
    <t>대천 1동</t>
  </si>
  <si>
    <t>Daecheon1-dong</t>
  </si>
  <si>
    <t>대천 2동</t>
  </si>
  <si>
    <t>대천 3동</t>
  </si>
  <si>
    <t>대천 4동</t>
  </si>
  <si>
    <t>대천 5동</t>
  </si>
  <si>
    <t xml:space="preserve">ELECTRICITY, GAS AND WATER-SUPPLY   </t>
  </si>
  <si>
    <r>
      <t xml:space="preserve">12. </t>
    </r>
    <r>
      <rPr>
        <b/>
        <sz val="18"/>
        <rFont val="바탕"/>
        <family val="1"/>
      </rPr>
      <t>급수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사용료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부과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</si>
  <si>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천원</t>
    </r>
  </si>
  <si>
    <t>Unit: Million won</t>
  </si>
  <si>
    <t xml:space="preserve">Business </t>
  </si>
  <si>
    <t>Source : Water Service Dep.</t>
  </si>
  <si>
    <t>2018</t>
  </si>
  <si>
    <t>Boryeong Termal Plant1-8</t>
  </si>
  <si>
    <t>New Boryeong Termal Plant1-2</t>
  </si>
  <si>
    <t>Boryeong Combined Plant</t>
  </si>
  <si>
    <t>자료 : 한국중부발전</t>
  </si>
  <si>
    <t xml:space="preserve">                    -</t>
  </si>
  <si>
    <t xml:space="preserve">                       -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</si>
  <si>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발전소별</t>
    </r>
  </si>
  <si>
    <r>
      <rPr>
        <sz val="11"/>
        <color indexed="8"/>
        <rFont val="바탕"/>
        <family val="1"/>
      </rPr>
      <t>발전설비</t>
    </r>
    <r>
      <rPr>
        <sz val="11"/>
        <color indexed="8"/>
        <rFont val="Times New Roman"/>
        <family val="1"/>
      </rPr>
      <t xml:space="preserve">  (kW)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</si>
  <si>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(MWh)</t>
    </r>
  </si>
  <si>
    <r>
      <rPr>
        <sz val="11"/>
        <color indexed="8"/>
        <rFont val="바탕"/>
        <family val="1"/>
      </rPr>
      <t>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력</t>
    </r>
    <r>
      <rPr>
        <sz val="11"/>
        <color indexed="8"/>
        <rFont val="Times New Roman"/>
        <family val="1"/>
      </rPr>
      <t>(kW)</t>
    </r>
  </si>
  <si>
    <r>
      <rPr>
        <sz val="11"/>
        <color indexed="8"/>
        <rFont val="바탕"/>
        <family val="1"/>
      </rPr>
      <t>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력</t>
    </r>
    <r>
      <rPr>
        <sz val="11"/>
        <color indexed="8"/>
        <rFont val="Times New Roman"/>
        <family val="1"/>
      </rPr>
      <t xml:space="preserve"> (kW)</t>
    </r>
  </si>
  <si>
    <r>
      <rPr>
        <sz val="11"/>
        <color indexed="8"/>
        <rFont val="바탕"/>
        <family val="1"/>
      </rPr>
      <t>보령화력</t>
    </r>
    <r>
      <rPr>
        <sz val="11"/>
        <color indexed="8"/>
        <rFont val="Times New Roman"/>
        <family val="1"/>
      </rPr>
      <t xml:space="preserve"> #1-8</t>
    </r>
  </si>
  <si>
    <r>
      <rPr>
        <sz val="11"/>
        <color indexed="8"/>
        <rFont val="바탕"/>
        <family val="1"/>
      </rPr>
      <t>보령복합화력</t>
    </r>
  </si>
  <si>
    <r>
      <rPr>
        <sz val="11"/>
        <color indexed="8"/>
        <rFont val="바탕"/>
        <family val="1"/>
      </rPr>
      <t>보령화력</t>
    </r>
    <r>
      <rPr>
        <sz val="11"/>
        <color indexed="8"/>
        <rFont val="Times New Roman"/>
        <family val="1"/>
      </rPr>
      <t xml:space="preserve"> #1-8</t>
    </r>
  </si>
  <si>
    <r>
      <rPr>
        <sz val="11"/>
        <color indexed="8"/>
        <rFont val="바탕"/>
        <family val="1"/>
      </rPr>
      <t>신보령화력</t>
    </r>
    <r>
      <rPr>
        <sz val="11"/>
        <color indexed="8"/>
        <rFont val="Times New Roman"/>
        <family val="1"/>
      </rPr>
      <t>#</t>
    </r>
    <r>
      <rPr>
        <sz val="11"/>
        <color indexed="8"/>
        <rFont val="바탕"/>
        <family val="1"/>
      </rPr>
      <t>1,2</t>
    </r>
  </si>
  <si>
    <t>Source :  Korea Midland Power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</si>
  <si>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</si>
  <si>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</si>
  <si>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가정용</t>
    </r>
  </si>
  <si>
    <r>
      <rPr>
        <sz val="11"/>
        <color indexed="8"/>
        <rFont val="바탕"/>
        <family val="1"/>
      </rPr>
      <t>공공용</t>
    </r>
  </si>
  <si>
    <r>
      <rPr>
        <sz val="11"/>
        <color indexed="8"/>
        <rFont val="바탕"/>
        <family val="1"/>
      </rPr>
      <t>서비스업</t>
    </r>
  </si>
  <si>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            Industry</t>
    </r>
  </si>
  <si>
    <r>
      <rPr>
        <sz val="11"/>
        <color indexed="8"/>
        <rFont val="바탕"/>
        <family val="1"/>
      </rPr>
      <t>점유율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</si>
  <si>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점유율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</si>
  <si>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점유율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</si>
  <si>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</si>
  <si>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농림수산업</t>
    </r>
  </si>
  <si>
    <r>
      <rPr>
        <sz val="11"/>
        <color indexed="8"/>
        <rFont val="바탕"/>
        <family val="1"/>
      </rPr>
      <t>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</si>
  <si>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</si>
  <si>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</si>
  <si>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t>1</t>
    </r>
    <r>
      <rPr>
        <sz val="11"/>
        <color indexed="8"/>
        <rFont val="바탕"/>
        <family val="1"/>
      </rPr>
      <t>월</t>
    </r>
  </si>
  <si>
    <r>
      <t>2</t>
    </r>
    <r>
      <rPr>
        <sz val="11"/>
        <color indexed="8"/>
        <rFont val="바탕"/>
        <family val="1"/>
      </rPr>
      <t>월</t>
    </r>
  </si>
  <si>
    <r>
      <t>3</t>
    </r>
    <r>
      <rPr>
        <sz val="11"/>
        <color indexed="8"/>
        <rFont val="바탕"/>
        <family val="1"/>
      </rPr>
      <t>월</t>
    </r>
  </si>
  <si>
    <r>
      <t>4</t>
    </r>
    <r>
      <rPr>
        <sz val="11"/>
        <color indexed="8"/>
        <rFont val="바탕"/>
        <family val="1"/>
      </rPr>
      <t>월</t>
    </r>
  </si>
  <si>
    <r>
      <t>5</t>
    </r>
    <r>
      <rPr>
        <sz val="11"/>
        <color indexed="8"/>
        <rFont val="바탕"/>
        <family val="1"/>
      </rPr>
      <t>월</t>
    </r>
  </si>
  <si>
    <r>
      <t>6</t>
    </r>
    <r>
      <rPr>
        <sz val="11"/>
        <color indexed="8"/>
        <rFont val="바탕"/>
        <family val="1"/>
      </rPr>
      <t>월</t>
    </r>
  </si>
  <si>
    <r>
      <t>7</t>
    </r>
    <r>
      <rPr>
        <sz val="11"/>
        <color indexed="8"/>
        <rFont val="바탕"/>
        <family val="1"/>
      </rPr>
      <t>월</t>
    </r>
  </si>
  <si>
    <r>
      <t>8</t>
    </r>
    <r>
      <rPr>
        <sz val="11"/>
        <color indexed="8"/>
        <rFont val="바탕"/>
        <family val="1"/>
      </rPr>
      <t>월</t>
    </r>
  </si>
  <si>
    <r>
      <t>9</t>
    </r>
    <r>
      <rPr>
        <sz val="11"/>
        <color indexed="8"/>
        <rFont val="바탕"/>
        <family val="1"/>
      </rPr>
      <t>월</t>
    </r>
  </si>
  <si>
    <r>
      <t>10</t>
    </r>
    <r>
      <rPr>
        <sz val="11"/>
        <color indexed="8"/>
        <rFont val="바탕"/>
        <family val="1"/>
      </rPr>
      <t>월</t>
    </r>
  </si>
  <si>
    <r>
      <t>11</t>
    </r>
    <r>
      <rPr>
        <sz val="11"/>
        <color indexed="8"/>
        <rFont val="바탕"/>
        <family val="1"/>
      </rPr>
      <t>월</t>
    </r>
  </si>
  <si>
    <r>
      <t>12</t>
    </r>
    <r>
      <rPr>
        <sz val="11"/>
        <color indexed="8"/>
        <rFont val="바탕"/>
        <family val="1"/>
      </rPr>
      <t>월</t>
    </r>
  </si>
  <si>
    <r>
      <t>1</t>
    </r>
    <r>
      <rPr>
        <sz val="11"/>
        <color indexed="8"/>
        <rFont val="바탕"/>
        <family val="1"/>
      </rPr>
      <t>월</t>
    </r>
  </si>
  <si>
    <t>3. Electric Power Consumption by Division of Industry(2-1)</t>
  </si>
  <si>
    <t>3. Electric Power Consumption by Division of Industry(2-2)</t>
  </si>
  <si>
    <t xml:space="preserve">섬유 ·의복 </t>
  </si>
  <si>
    <t>Textile,</t>
  </si>
  <si>
    <t>clothes</t>
  </si>
  <si>
    <t>목 재 · 나 무</t>
  </si>
  <si>
    <t>Lumber,</t>
  </si>
  <si>
    <t>wood</t>
  </si>
  <si>
    <t>transport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</si>
  <si>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</si>
  <si>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</si>
  <si>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음식료품</t>
    </r>
  </si>
  <si>
    <r>
      <rPr>
        <sz val="11"/>
        <color indexed="8"/>
        <rFont val="바탕"/>
        <family val="1"/>
      </rPr>
      <t>석유화학</t>
    </r>
  </si>
  <si>
    <r>
      <rPr>
        <sz val="11"/>
        <color indexed="8"/>
        <rFont val="바탕"/>
        <family val="1"/>
      </rPr>
      <t>조립금속</t>
    </r>
  </si>
  <si>
    <r>
      <rPr>
        <sz val="11"/>
        <color indexed="8"/>
        <rFont val="바탕"/>
        <family val="1"/>
      </rPr>
      <t>기타기계</t>
    </r>
  </si>
  <si>
    <r>
      <rPr>
        <sz val="11"/>
        <color indexed="8"/>
        <rFont val="바탕"/>
        <family val="1"/>
      </rPr>
      <t>사무기기</t>
    </r>
  </si>
  <si>
    <r>
      <rPr>
        <sz val="11"/>
        <color indexed="8"/>
        <rFont val="바탕"/>
        <family val="1"/>
      </rPr>
      <t>전기기기</t>
    </r>
  </si>
  <si>
    <r>
      <rPr>
        <sz val="11"/>
        <color indexed="8"/>
        <rFont val="바탕"/>
        <family val="1"/>
      </rPr>
      <t>영상음향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</si>
  <si>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자동차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</si>
  <si>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r>
      <rPr>
        <sz val="11"/>
        <color indexed="8"/>
        <rFont val="바탕"/>
        <family val="1"/>
      </rPr>
      <t>기타운송</t>
    </r>
  </si>
  <si>
    <r>
      <rPr>
        <sz val="11"/>
        <color indexed="8"/>
        <rFont val="바탕"/>
        <family val="1"/>
      </rPr>
      <t>가구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</si>
  <si>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r>
      <rPr>
        <sz val="11"/>
        <color indexed="8"/>
        <rFont val="바탕"/>
        <family val="1"/>
      </rPr>
      <t>재생자료</t>
    </r>
  </si>
  <si>
    <r>
      <rPr>
        <sz val="11"/>
        <color indexed="8"/>
        <rFont val="바탕"/>
        <family val="1"/>
      </rPr>
      <t>광물제품</t>
    </r>
  </si>
  <si>
    <r>
      <rPr>
        <sz val="11"/>
        <color indexed="8"/>
        <rFont val="바탕"/>
        <family val="1"/>
      </rPr>
      <t>회계용기계</t>
    </r>
  </si>
  <si>
    <r>
      <rPr>
        <sz val="11"/>
        <color indexed="8"/>
        <rFont val="바탕"/>
        <family val="1"/>
      </rPr>
      <t>장비</t>
    </r>
  </si>
  <si>
    <r>
      <rPr>
        <sz val="11"/>
        <color indexed="8"/>
        <rFont val="바탕"/>
        <family val="1"/>
      </rPr>
      <t>기타제조업</t>
    </r>
  </si>
  <si>
    <r>
      <rPr>
        <sz val="11"/>
        <color indexed="8"/>
        <rFont val="바탕"/>
        <family val="1"/>
      </rPr>
      <t>가공처리</t>
    </r>
  </si>
  <si>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communication </t>
    </r>
  </si>
  <si>
    <t>Number of selling stores</t>
  </si>
  <si>
    <t>Amount sold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</si>
  <si>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</si>
  <si>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스</t>
    </r>
    <r>
      <rPr>
        <sz val="11"/>
        <color indexed="8"/>
        <rFont val="Times New Roman"/>
        <family val="1"/>
      </rPr>
      <t xml:space="preserve">    Liquefied natural gas(LNG) </t>
    </r>
  </si>
  <si>
    <r>
      <rPr>
        <sz val="11"/>
        <color indexed="8"/>
        <rFont val="바탕"/>
        <family val="1"/>
      </rPr>
      <t>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 Propane gas(LPG)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</si>
  <si>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탄</t>
    </r>
    <r>
      <rPr>
        <sz val="11"/>
        <color indexed="8"/>
        <rFont val="Times New Roman"/>
        <family val="1"/>
      </rPr>
      <t xml:space="preserve">          Butane Gas 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</si>
  <si>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</si>
  <si>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(1,000</t>
    </r>
    <r>
      <rPr>
        <sz val="11"/>
        <color indexed="8"/>
        <rFont val="바탕"/>
        <family val="1"/>
      </rPr>
      <t>㎥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</si>
  <si>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 (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</si>
  <si>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량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</si>
  <si>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t>1</t>
    </r>
    <r>
      <rPr>
        <sz val="11"/>
        <color indexed="8"/>
        <rFont val="바탕"/>
        <family val="1"/>
      </rPr>
      <t>월</t>
    </r>
  </si>
  <si>
    <r>
      <t xml:space="preserve">5. </t>
    </r>
    <r>
      <rPr>
        <b/>
        <sz val="18"/>
        <rFont val="바탕"/>
        <family val="1"/>
      </rPr>
      <t>도시가스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용도별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공급량</t>
    </r>
  </si>
  <si>
    <t>5. Liquefied Natural Gas Consumption by Use</t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</si>
  <si>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</si>
  <si>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가정용</t>
    </r>
    <r>
      <rPr>
        <sz val="11"/>
        <color indexed="8"/>
        <rFont val="Times New Roman"/>
        <family val="1"/>
      </rPr>
      <t xml:space="preserve"> Home use</t>
    </r>
  </si>
  <si>
    <r>
      <rPr>
        <sz val="11"/>
        <color indexed="8"/>
        <rFont val="바탕"/>
        <family val="1"/>
      </rPr>
      <t>일반용</t>
    </r>
  </si>
  <si>
    <r>
      <rPr>
        <sz val="11"/>
        <color indexed="8"/>
        <rFont val="바탕"/>
        <family val="1"/>
      </rPr>
      <t>영업용</t>
    </r>
  </si>
  <si>
    <r>
      <rPr>
        <sz val="11"/>
        <color indexed="8"/>
        <rFont val="바탕"/>
        <family val="1"/>
      </rPr>
      <t>업무용</t>
    </r>
  </si>
  <si>
    <r>
      <rPr>
        <sz val="11"/>
        <color indexed="8"/>
        <rFont val="바탕"/>
        <family val="1"/>
      </rPr>
      <t>산업용</t>
    </r>
  </si>
  <si>
    <r>
      <rPr>
        <sz val="11"/>
        <color indexed="8"/>
        <rFont val="바탕"/>
        <family val="1"/>
      </rPr>
      <t>열병합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발전용</t>
    </r>
  </si>
  <si>
    <r>
      <rPr>
        <sz val="11"/>
        <color indexed="8"/>
        <rFont val="바탕"/>
        <family val="1"/>
      </rPr>
      <t>집단에너지</t>
    </r>
  </si>
  <si>
    <r>
      <rPr>
        <sz val="11"/>
        <color indexed="8"/>
        <rFont val="바탕"/>
        <family val="1"/>
      </rPr>
      <t>수송용</t>
    </r>
  </si>
  <si>
    <r>
      <rPr>
        <sz val="11"/>
        <color indexed="8"/>
        <rFont val="바탕"/>
        <family val="1"/>
      </rPr>
      <t>난방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</si>
  <si>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</si>
  <si>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</si>
  <si>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</si>
  <si>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</si>
  <si>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</si>
  <si>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</si>
  <si>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</si>
  <si>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</si>
  <si>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</si>
  <si>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</si>
  <si>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</si>
  <si>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</si>
  <si>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2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</si>
  <si>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</si>
  <si>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</si>
  <si>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 xml:space="preserve"> 5</t>
    </r>
    <r>
      <rPr>
        <sz val="11"/>
        <color indexed="8"/>
        <rFont val="바탕"/>
        <family val="1"/>
      </rPr>
      <t>동</t>
    </r>
  </si>
  <si>
    <r>
      <t xml:space="preserve">6. </t>
    </r>
    <r>
      <rPr>
        <b/>
        <sz val="18"/>
        <rFont val="바탕"/>
        <family val="1"/>
      </rPr>
      <t>도시가스보급률</t>
    </r>
    <r>
      <rPr>
        <b/>
        <sz val="18"/>
        <rFont val="Times New Roman"/>
        <family val="1"/>
      </rPr>
      <t xml:space="preserve">  Liquefied Natural Gas Supply Rate</t>
    </r>
  </si>
  <si>
    <t>연    별</t>
  </si>
  <si>
    <r>
      <rPr>
        <sz val="11"/>
        <color indexed="8"/>
        <rFont val="바탕"/>
        <family val="1"/>
      </rPr>
      <t>보급률</t>
    </r>
    <r>
      <rPr>
        <sz val="11"/>
        <color indexed="8"/>
        <rFont val="Times New Roman"/>
        <family val="1"/>
      </rPr>
      <t xml:space="preserve"> 
Supply rate</t>
    </r>
  </si>
  <si>
    <r>
      <rPr>
        <sz val="11"/>
        <color indexed="8"/>
        <rFont val="바탕"/>
        <family val="1"/>
      </rPr>
      <t>도시가스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수요가구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>(A)
 No. of supplying households</t>
    </r>
  </si>
  <si>
    <r>
      <rPr>
        <sz val="11"/>
        <color indexed="8"/>
        <rFont val="바탕"/>
        <family val="1"/>
      </rPr>
      <t>공급권역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가구수</t>
    </r>
    <r>
      <rPr>
        <sz val="11"/>
        <color indexed="8"/>
        <rFont val="Times New Roman"/>
        <family val="1"/>
      </rPr>
      <t>(B)
No. of total households</t>
    </r>
  </si>
  <si>
    <r>
      <t xml:space="preserve">CNG </t>
    </r>
    <r>
      <rPr>
        <sz val="11"/>
        <color indexed="8"/>
        <rFont val="바탕"/>
        <family val="1"/>
      </rPr>
      <t>충전</t>
    </r>
  </si>
  <si>
    <r>
      <t xml:space="preserve">8. </t>
    </r>
    <r>
      <rPr>
        <b/>
        <sz val="18"/>
        <rFont val="바탕"/>
        <family val="1"/>
      </rPr>
      <t>상수도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보급현황</t>
    </r>
  </si>
  <si>
    <t>8. Water Supply Service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</si>
  <si>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</si>
  <si>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총인구</t>
    </r>
  </si>
  <si>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</si>
  <si>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 (%)</t>
    </r>
  </si>
  <si>
    <r>
      <rPr>
        <sz val="11"/>
        <color indexed="8"/>
        <rFont val="바탕"/>
        <family val="1"/>
      </rPr>
      <t>시설용량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㎥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</si>
  <si>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량</t>
    </r>
  </si>
  <si>
    <r>
      <t>1</t>
    </r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1</t>
    </r>
    <r>
      <rPr>
        <sz val="11"/>
        <color indexed="8"/>
        <rFont val="바탕"/>
        <family val="1"/>
      </rPr>
      <t>인당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급수량</t>
    </r>
  </si>
  <si>
    <r>
      <rPr>
        <sz val="11"/>
        <color indexed="8"/>
        <rFont val="바탕"/>
        <family val="1"/>
      </rPr>
      <t>급수전수</t>
    </r>
  </si>
  <si>
    <r>
      <t>(</t>
    </r>
    <r>
      <rPr>
        <sz val="11"/>
        <color indexed="8"/>
        <rFont val="바탕"/>
        <family val="1"/>
      </rPr>
      <t>급수인구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총인구</t>
    </r>
    <r>
      <rPr>
        <sz val="11"/>
        <color indexed="8"/>
        <rFont val="Times New Roman"/>
        <family val="1"/>
      </rPr>
      <t>)×100</t>
    </r>
  </si>
  <si>
    <r>
      <t>(</t>
    </r>
    <r>
      <rPr>
        <sz val="11"/>
        <color indexed="8"/>
        <rFont val="바탕"/>
        <family val="1"/>
      </rPr>
      <t>배수지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</si>
  <si>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㎥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</si>
  <si>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ℓ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</si>
  <si>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</si>
  <si>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</si>
  <si>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도수관</t>
    </r>
    <r>
      <rPr>
        <sz val="11"/>
        <color indexed="8"/>
        <rFont val="Times New Roman"/>
        <family val="1"/>
      </rPr>
      <t xml:space="preserve">   Aqueduct pipe</t>
    </r>
  </si>
  <si>
    <r>
      <rPr>
        <sz val="11"/>
        <color indexed="8"/>
        <rFont val="바탕"/>
        <family val="1"/>
      </rPr>
      <t>송수관</t>
    </r>
    <r>
      <rPr>
        <sz val="11"/>
        <color indexed="8"/>
        <rFont val="Times New Roman"/>
        <family val="1"/>
      </rPr>
      <t xml:space="preserve">   Transmission pipe</t>
    </r>
  </si>
  <si>
    <r>
      <rPr>
        <sz val="11"/>
        <color indexed="8"/>
        <rFont val="바탕"/>
        <family val="1"/>
      </rPr>
      <t>배수관</t>
    </r>
    <r>
      <rPr>
        <sz val="11"/>
        <color indexed="8"/>
        <rFont val="Times New Roman"/>
        <family val="1"/>
      </rPr>
      <t xml:space="preserve">     Conduit pipe  </t>
    </r>
  </si>
  <si>
    <r>
      <rPr>
        <sz val="11"/>
        <color indexed="8"/>
        <rFont val="바탕"/>
        <family val="1"/>
      </rPr>
      <t>급수관</t>
    </r>
    <r>
      <rPr>
        <sz val="11"/>
        <color indexed="8"/>
        <rFont val="Times New Roman"/>
        <family val="1"/>
      </rPr>
      <t xml:space="preserve">     Water supply pipe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</si>
  <si>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</si>
  <si>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</si>
  <si>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강관</t>
    </r>
  </si>
  <si>
    <r>
      <rPr>
        <sz val="11"/>
        <color indexed="8"/>
        <rFont val="바탕"/>
        <family val="1"/>
      </rPr>
      <t>주철관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</si>
  <si>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</si>
  <si>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</si>
  <si>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관</t>
    </r>
  </si>
  <si>
    <r>
      <rPr>
        <sz val="11"/>
        <color indexed="8"/>
        <rFont val="바탕"/>
        <family val="1"/>
      </rPr>
      <t>주철관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</si>
  <si>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</si>
  <si>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</si>
  <si>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아연도강관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</si>
  <si>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관</t>
    </r>
  </si>
  <si>
    <r>
      <rPr>
        <sz val="11"/>
        <color indexed="8"/>
        <rFont val="바탕"/>
        <family val="1"/>
      </rPr>
      <t>스텐레스관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</si>
  <si>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성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</si>
  <si>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</si>
  <si>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수지관</t>
    </r>
    <r>
      <rPr>
        <vertAlign val="superscript"/>
        <sz val="11"/>
        <color indexed="8"/>
        <rFont val="Times New Roman"/>
        <family val="1"/>
      </rPr>
      <t>1)</t>
    </r>
  </si>
  <si>
    <t>10. Water Supply Capacities and Output by Purification Plant</t>
  </si>
  <si>
    <t>연  별</t>
  </si>
  <si>
    <r>
      <rPr>
        <sz val="11"/>
        <color indexed="8"/>
        <rFont val="바탕"/>
        <family val="1"/>
      </rPr>
      <t>시설용량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</si>
  <si>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</si>
  <si>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곡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</si>
  <si>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천</t>
    </r>
  </si>
  <si>
    <r>
      <rPr>
        <sz val="11"/>
        <color indexed="8"/>
        <rFont val="바탕"/>
        <family val="1"/>
      </rPr>
      <t>옥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룡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</si>
  <si>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</si>
  <si>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창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</si>
  <si>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라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</si>
  <si>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</si>
  <si>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화</t>
    </r>
  </si>
  <si>
    <r>
      <rPr>
        <sz val="11"/>
        <color indexed="8"/>
        <rFont val="바탕"/>
        <family val="1"/>
      </rPr>
      <t>금산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</si>
  <si>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</si>
  <si>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생산실적</t>
    </r>
  </si>
  <si>
    <r>
      <t xml:space="preserve">Geum-san </t>
    </r>
    <r>
      <rPr>
        <sz val="11"/>
        <color indexed="8"/>
        <rFont val="바탕"/>
        <family val="1"/>
      </rPr>
      <t>Ⅰ</t>
    </r>
  </si>
  <si>
    <r>
      <rPr>
        <sz val="11"/>
        <color indexed="8"/>
        <rFont val="바탕"/>
        <family val="1"/>
      </rPr>
      <t>생산실적</t>
    </r>
  </si>
  <si>
    <r>
      <t>2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</si>
  <si>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생산실적</t>
    </r>
  </si>
  <si>
    <t>11. Water Consumption by Use</t>
  </si>
  <si>
    <t>Public bath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</si>
  <si>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</si>
  <si>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</si>
  <si>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일반용</t>
    </r>
  </si>
  <si>
    <r>
      <rPr>
        <sz val="11"/>
        <color indexed="8"/>
        <rFont val="바탕"/>
        <family val="1"/>
      </rPr>
      <t>영업용</t>
    </r>
  </si>
  <si>
    <r>
      <rPr>
        <sz val="11"/>
        <color indexed="8"/>
        <rFont val="바탕"/>
        <family val="1"/>
      </rPr>
      <t>대중탕용</t>
    </r>
  </si>
  <si>
    <r>
      <rPr>
        <sz val="11"/>
        <color indexed="8"/>
        <rFont val="바탕"/>
        <family val="1"/>
      </rPr>
      <t>전용공업용</t>
    </r>
  </si>
  <si>
    <r>
      <rPr>
        <sz val="11"/>
        <color indexed="8"/>
        <rFont val="바탕"/>
        <family val="1"/>
      </rPr>
      <t>기타</t>
    </r>
  </si>
  <si>
    <t>12. Water Usage Charges</t>
  </si>
  <si>
    <t>Public bath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</si>
  <si>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</si>
  <si>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일반용</t>
    </r>
  </si>
  <si>
    <r>
      <rPr>
        <sz val="11"/>
        <color indexed="8"/>
        <rFont val="바탕"/>
        <family val="1"/>
      </rPr>
      <t>영업용</t>
    </r>
  </si>
  <si>
    <r>
      <rPr>
        <sz val="11"/>
        <color indexed="8"/>
        <rFont val="바탕"/>
        <family val="1"/>
      </rPr>
      <t>전용공업용</t>
    </r>
  </si>
  <si>
    <r>
      <rPr>
        <sz val="11"/>
        <color indexed="8"/>
        <rFont val="바탕"/>
        <family val="1"/>
      </rPr>
      <t>기타</t>
    </r>
  </si>
  <si>
    <r>
      <t xml:space="preserve">13. </t>
    </r>
    <r>
      <rPr>
        <b/>
        <sz val="18"/>
        <rFont val="바탕"/>
        <family val="1"/>
      </rPr>
      <t>하수도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보급률</t>
    </r>
  </si>
  <si>
    <t>13. Sewage System</t>
  </si>
  <si>
    <r>
      <rPr>
        <sz val="9"/>
        <color indexed="8"/>
        <rFont val="굴림"/>
        <family val="3"/>
      </rPr>
      <t>총인구</t>
    </r>
    <r>
      <rPr>
        <sz val="9"/>
        <color indexed="8"/>
        <rFont val="Times New Roman"/>
        <family val="1"/>
      </rPr>
      <t>(</t>
    </r>
    <r>
      <rPr>
        <sz val="9"/>
        <color indexed="8"/>
        <rFont val="굴림"/>
        <family val="3"/>
      </rPr>
      <t>명</t>
    </r>
    <r>
      <rPr>
        <sz val="9"/>
        <color indexed="8"/>
        <rFont val="Times New Roman"/>
        <family val="1"/>
      </rPr>
      <t>)
(A)
Total Population</t>
    </r>
  </si>
  <si>
    <r>
      <rPr>
        <sz val="9"/>
        <color indexed="8"/>
        <rFont val="굴림"/>
        <family val="3"/>
      </rPr>
      <t xml:space="preserve">비처리인구
</t>
    </r>
    <r>
      <rPr>
        <sz val="9"/>
        <color indexed="8"/>
        <rFont val="Times New Roman"/>
        <family val="1"/>
      </rPr>
      <t>(B)
Non-serviced population</t>
    </r>
  </si>
  <si>
    <r>
      <rPr>
        <sz val="9"/>
        <color indexed="8"/>
        <rFont val="굴림"/>
        <family val="3"/>
      </rPr>
      <t xml:space="preserve">처리대상인구
</t>
    </r>
    <r>
      <rPr>
        <sz val="9"/>
        <color indexed="8"/>
        <rFont val="Times New Roman"/>
        <family val="1"/>
      </rPr>
      <t>(C=A-B)
Object population for treatment</t>
    </r>
  </si>
  <si>
    <r>
      <t xml:space="preserve">공공하수처리시설 처리인구(명)
</t>
    </r>
    <r>
      <rPr>
        <sz val="9"/>
        <color indexed="8"/>
        <rFont val="times"/>
        <family val="1"/>
      </rPr>
      <t xml:space="preserve">Population of benfiting from sewage </t>
    </r>
  </si>
  <si>
    <r>
      <rPr>
        <sz val="9"/>
        <color indexed="8"/>
        <rFont val="굴림"/>
        <family val="3"/>
      </rPr>
      <t>하수도
보급률</t>
    </r>
    <r>
      <rPr>
        <sz val="9"/>
        <color indexed="8"/>
        <rFont val="Times New Roman"/>
        <family val="1"/>
      </rPr>
      <t>(%)
Distribution rate  of sewage</t>
    </r>
  </si>
  <si>
    <r>
      <rPr>
        <sz val="9"/>
        <color indexed="8"/>
        <rFont val="굴림"/>
        <family val="3"/>
      </rPr>
      <t>물리적</t>
    </r>
    <r>
      <rPr>
        <sz val="9"/>
        <color indexed="8"/>
        <rFont val="Times New Roman"/>
        <family val="1"/>
      </rPr>
      <t>(1</t>
    </r>
    <r>
      <rPr>
        <sz val="9"/>
        <color indexed="8"/>
        <rFont val="굴림"/>
        <family val="3"/>
      </rPr>
      <t>차</t>
    </r>
    <r>
      <rPr>
        <sz val="9"/>
        <color indexed="8"/>
        <rFont val="Times New Roman"/>
        <family val="1"/>
      </rPr>
      <t>)
Mechanic(d1)</t>
    </r>
  </si>
  <si>
    <r>
      <rPr>
        <sz val="9"/>
        <color indexed="8"/>
        <rFont val="굴림"/>
        <family val="3"/>
      </rPr>
      <t>생물학적</t>
    </r>
    <r>
      <rPr>
        <sz val="9"/>
        <color indexed="8"/>
        <rFont val="Times New Roman"/>
        <family val="1"/>
      </rPr>
      <t>(2</t>
    </r>
    <r>
      <rPr>
        <sz val="9"/>
        <color indexed="8"/>
        <rFont val="굴림"/>
        <family val="3"/>
      </rPr>
      <t>차</t>
    </r>
    <r>
      <rPr>
        <sz val="9"/>
        <color indexed="8"/>
        <rFont val="Times New Roman"/>
        <family val="1"/>
      </rPr>
      <t>)
Biological(d2)</t>
    </r>
  </si>
  <si>
    <r>
      <rPr>
        <sz val="9"/>
        <color indexed="8"/>
        <rFont val="굴림"/>
        <family val="3"/>
      </rPr>
      <t>고도</t>
    </r>
    <r>
      <rPr>
        <sz val="9"/>
        <color indexed="8"/>
        <rFont val="Times New Roman"/>
        <family val="1"/>
      </rPr>
      <t>(3</t>
    </r>
    <r>
      <rPr>
        <sz val="9"/>
        <color indexed="8"/>
        <rFont val="굴림"/>
        <family val="3"/>
      </rPr>
      <t>차</t>
    </r>
    <r>
      <rPr>
        <sz val="9"/>
        <color indexed="8"/>
        <rFont val="Times New Roman"/>
        <family val="1"/>
      </rPr>
      <t>)
Advanced(d3)</t>
    </r>
  </si>
  <si>
    <t>Unit : Person, %</t>
  </si>
  <si>
    <r>
      <t xml:space="preserve">14. </t>
    </r>
    <r>
      <rPr>
        <b/>
        <sz val="18"/>
        <rFont val="바탕"/>
        <family val="1"/>
      </rPr>
      <t>하수도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사용료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부과</t>
    </r>
  </si>
  <si>
    <t>14. Sewage Usage Charges</t>
  </si>
  <si>
    <t>Indust-</t>
  </si>
  <si>
    <t>연    별</t>
  </si>
  <si>
    <r>
      <rPr>
        <sz val="11"/>
        <color indexed="8"/>
        <rFont val="바탕"/>
        <family val="1"/>
      </rPr>
      <t>업종별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하수사용료</t>
    </r>
    <r>
      <rPr>
        <sz val="11"/>
        <color indexed="8"/>
        <rFont val="Times New Roman"/>
        <family val="1"/>
      </rPr>
      <t xml:space="preserve"> Charges for Use of Sewage Facilities</t>
    </r>
  </si>
  <si>
    <r>
      <rPr>
        <sz val="11"/>
        <color indexed="8"/>
        <rFont val="바탕"/>
        <family val="1"/>
      </rPr>
      <t>하수도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처리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비용분석</t>
    </r>
    <r>
      <rPr>
        <sz val="11"/>
        <color indexed="8"/>
        <rFont val="Times New Roman"/>
        <family val="1"/>
      </rPr>
      <t xml:space="preserve"> Cost of Sewage Disposal</t>
    </r>
  </si>
  <si>
    <r>
      <rPr>
        <sz val="11"/>
        <color indexed="8"/>
        <rFont val="바탕"/>
        <family val="1"/>
      </rPr>
      <t>일반용</t>
    </r>
  </si>
  <si>
    <r>
      <rPr>
        <sz val="11"/>
        <color indexed="8"/>
        <rFont val="바탕"/>
        <family val="1"/>
      </rPr>
      <t>욕탕용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</si>
  <si>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</si>
  <si>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연간부과량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천톤</t>
    </r>
    <r>
      <rPr>
        <sz val="11"/>
        <color indexed="8"/>
        <rFont val="Times New Roman"/>
        <family val="1"/>
      </rPr>
      <t>) (A)</t>
    </r>
  </si>
  <si>
    <r>
      <rPr>
        <sz val="11"/>
        <color indexed="8"/>
        <rFont val="바탕"/>
        <family val="1"/>
      </rPr>
      <t>부과액</t>
    </r>
    <r>
      <rPr>
        <sz val="11"/>
        <color indexed="8"/>
        <rFont val="Times New Roman"/>
        <family val="1"/>
      </rPr>
      <t>(B) (</t>
    </r>
    <r>
      <rPr>
        <sz val="11"/>
        <color indexed="8"/>
        <rFont val="바탕"/>
        <family val="1"/>
      </rPr>
      <t>백만원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</si>
  <si>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평균단가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</si>
  <si>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처리비용</t>
    </r>
    <r>
      <rPr>
        <sz val="11"/>
        <color indexed="8"/>
        <rFont val="Times New Roman"/>
        <family val="1"/>
      </rPr>
      <t>(D) (</t>
    </r>
    <r>
      <rPr>
        <sz val="11"/>
        <color indexed="8"/>
        <rFont val="바탕"/>
        <family val="1"/>
      </rPr>
      <t>백만원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</si>
  <si>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처리원가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바탕"/>
        <family val="1"/>
      </rPr>
      <t>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</si>
  <si>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현실화율</t>
    </r>
    <r>
      <rPr>
        <sz val="11"/>
        <color indexed="8"/>
        <rFont val="Times New Roman"/>
        <family val="1"/>
      </rPr>
      <t>(%)</t>
    </r>
  </si>
  <si>
    <t>15. Sewage Pipe(2-1)</t>
  </si>
  <si>
    <t>15. Sewage Pipe(2-2)</t>
  </si>
  <si>
    <t>Open</t>
  </si>
  <si>
    <t xml:space="preserve"> Open ditch</t>
  </si>
  <si>
    <r>
      <rPr>
        <sz val="11"/>
        <color indexed="8"/>
        <rFont val="바탕"/>
        <family val="1"/>
      </rPr>
      <t>계획연장</t>
    </r>
  </si>
  <si>
    <r>
      <rPr>
        <sz val="11"/>
        <color indexed="8"/>
        <rFont val="바탕"/>
        <family val="1"/>
      </rPr>
      <t>시설연장</t>
    </r>
  </si>
  <si>
    <r>
      <rPr>
        <sz val="11"/>
        <color indexed="8"/>
        <rFont val="바탕"/>
        <family val="1"/>
      </rPr>
      <t>보급율</t>
    </r>
  </si>
  <si>
    <r>
      <t xml:space="preserve">         </t>
    </r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식</t>
    </r>
    <r>
      <rPr>
        <sz val="11"/>
        <color indexed="8"/>
        <rFont val="Times New Roman"/>
        <family val="1"/>
      </rPr>
      <t xml:space="preserve"> (m)   Unclassified pipe                                     </t>
    </r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식</t>
    </r>
    <r>
      <rPr>
        <sz val="11"/>
        <color indexed="8"/>
        <rFont val="Times New Roman"/>
        <family val="1"/>
      </rPr>
      <t xml:space="preserve"> (m)   Unclassified pipe</t>
    </r>
  </si>
  <si>
    <r>
      <rPr>
        <sz val="11"/>
        <color indexed="8"/>
        <rFont val="바탕"/>
        <family val="1"/>
      </rPr>
      <t>분류식</t>
    </r>
    <r>
      <rPr>
        <sz val="11"/>
        <color indexed="8"/>
        <rFont val="Times New Roman"/>
        <family val="1"/>
      </rPr>
      <t xml:space="preserve"> (m)   Classified pipe</t>
    </r>
  </si>
  <si>
    <r>
      <rPr>
        <sz val="11"/>
        <color indexed="8"/>
        <rFont val="바탕"/>
        <family val="1"/>
      </rPr>
      <t>분류식</t>
    </r>
    <r>
      <rPr>
        <sz val="11"/>
        <color indexed="8"/>
        <rFont val="Times New Roman"/>
        <family val="1"/>
      </rPr>
      <t xml:space="preserve"> (m)   Classifying Type</t>
    </r>
  </si>
  <si>
    <r>
      <rPr>
        <sz val="11"/>
        <color indexed="8"/>
        <rFont val="바탕"/>
        <family val="1"/>
      </rPr>
      <t>분류식</t>
    </r>
    <r>
      <rPr>
        <sz val="11"/>
        <color indexed="8"/>
        <rFont val="Times New Roman"/>
        <family val="1"/>
      </rPr>
      <t xml:space="preserve"> (m)   Classifying Type</t>
    </r>
  </si>
  <si>
    <r>
      <rPr>
        <sz val="11"/>
        <color indexed="8"/>
        <rFont val="바탕"/>
        <family val="1"/>
      </rPr>
      <t>맨홀</t>
    </r>
  </si>
  <si>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오수받이</t>
    </r>
  </si>
  <si>
    <r>
      <rPr>
        <sz val="11"/>
        <color indexed="8"/>
        <rFont val="바탕"/>
        <family val="1"/>
      </rPr>
      <t>토실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토구</t>
    </r>
  </si>
  <si>
    <r>
      <rPr>
        <sz val="11"/>
        <color indexed="8"/>
        <rFont val="바탕"/>
        <family val="1"/>
      </rPr>
      <t>계획면적</t>
    </r>
  </si>
  <si>
    <r>
      <rPr>
        <sz val="11"/>
        <color indexed="8"/>
        <rFont val="바탕"/>
        <family val="1"/>
      </rPr>
      <t>계획연장</t>
    </r>
  </si>
  <si>
    <r>
      <rPr>
        <sz val="11"/>
        <color indexed="8"/>
        <rFont val="바탕"/>
        <family val="1"/>
      </rPr>
      <t>암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거
</t>
    </r>
    <r>
      <rPr>
        <sz val="11"/>
        <color indexed="8"/>
        <rFont val="Times New Roman"/>
        <family val="1"/>
      </rPr>
      <t>Culvert</t>
    </r>
  </si>
  <si>
    <r>
      <rPr>
        <sz val="11"/>
        <color indexed="8"/>
        <rFont val="바탕"/>
        <family val="1"/>
      </rPr>
      <t>개거</t>
    </r>
  </si>
  <si>
    <r>
      <rPr>
        <sz val="11"/>
        <color indexed="8"/>
        <rFont val="바탕"/>
        <family val="1"/>
      </rPr>
      <t>측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</si>
  <si>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 xml:space="preserve">계획면적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</si>
  <si>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오수관거</t>
    </r>
    <r>
      <rPr>
        <sz val="11"/>
        <color indexed="8"/>
        <rFont val="Times New Roman"/>
        <family val="1"/>
      </rPr>
      <t xml:space="preserve"> 
Sewage pipe line</t>
    </r>
  </si>
  <si>
    <r>
      <rPr>
        <sz val="11"/>
        <color indexed="8"/>
        <rFont val="바탕"/>
        <family val="1"/>
      </rPr>
      <t>오수관거</t>
    </r>
    <r>
      <rPr>
        <sz val="11"/>
        <color indexed="8"/>
        <rFont val="Times New Roman"/>
        <family val="1"/>
      </rPr>
      <t xml:space="preserve"> Sewage pipe line</t>
    </r>
  </si>
  <si>
    <r>
      <rPr>
        <sz val="11"/>
        <color indexed="8"/>
        <rFont val="바탕"/>
        <family val="1"/>
      </rPr>
      <t>우수관거</t>
    </r>
    <r>
      <rPr>
        <sz val="11"/>
        <color indexed="8"/>
        <rFont val="Times New Roman"/>
        <family val="1"/>
      </rPr>
      <t xml:space="preserve">  Rain water pipe line</t>
    </r>
  </si>
  <si>
    <r>
      <rPr>
        <sz val="11"/>
        <color indexed="8"/>
        <rFont val="바탕"/>
        <family val="1"/>
      </rPr>
      <t>우수관거</t>
    </r>
    <r>
      <rPr>
        <sz val="11"/>
        <color indexed="8"/>
        <rFont val="Times New Roman"/>
        <family val="1"/>
      </rPr>
      <t xml:space="preserve">  Rain water pipe line</t>
    </r>
  </si>
  <si>
    <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</si>
  <si>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</si>
  <si>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사각형</t>
    </r>
  </si>
  <si>
    <r>
      <rPr>
        <sz val="11"/>
        <color indexed="8"/>
        <rFont val="바탕"/>
        <family val="1"/>
      </rPr>
      <t>원형</t>
    </r>
  </si>
  <si>
    <r>
      <rPr>
        <sz val="11"/>
        <color indexed="8"/>
        <rFont val="바탕"/>
        <family val="1"/>
      </rPr>
      <t>계획연장</t>
    </r>
  </si>
  <si>
    <r>
      <rPr>
        <sz val="11"/>
        <color indexed="8"/>
        <rFont val="바탕"/>
        <family val="1"/>
      </rPr>
      <t>시설연장</t>
    </r>
  </si>
  <si>
    <r>
      <rPr>
        <sz val="11"/>
        <color indexed="8"/>
        <rFont val="바탕"/>
        <family val="1"/>
      </rPr>
      <t>암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  Culvert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</si>
  <si>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거</t>
    </r>
  </si>
  <si>
    <r>
      <rPr>
        <sz val="11"/>
        <color indexed="8"/>
        <rFont val="바탕"/>
        <family val="1"/>
      </rPr>
      <t>측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</si>
  <si>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사각형</t>
    </r>
  </si>
  <si>
    <r>
      <rPr>
        <sz val="11"/>
        <color indexed="8"/>
        <rFont val="바탕"/>
        <family val="1"/>
      </rPr>
      <t>사각형</t>
    </r>
  </si>
  <si>
    <r>
      <rPr>
        <sz val="11"/>
        <color indexed="8"/>
        <rFont val="바탕"/>
        <family val="1"/>
      </rPr>
      <t>펄프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종이</t>
    </r>
  </si>
  <si>
    <r>
      <rPr>
        <sz val="11"/>
        <color indexed="8"/>
        <rFont val="바탕"/>
        <family val="1"/>
      </rPr>
      <t>출판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인쇄</t>
    </r>
  </si>
  <si>
    <r>
      <rPr>
        <sz val="11"/>
        <color indexed="8"/>
        <rFont val="바탕"/>
        <family val="1"/>
      </rPr>
      <t>비금속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</si>
  <si>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</si>
  <si>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
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</si>
  <si>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의료광학</t>
    </r>
  </si>
  <si>
    <r>
      <rPr>
        <sz val="11"/>
        <color indexed="8"/>
        <rFont val="바탕"/>
        <family val="1"/>
      </rPr>
      <t>금속산업</t>
    </r>
  </si>
  <si>
    <r>
      <rPr>
        <sz val="11"/>
        <color indexed="8"/>
        <rFont val="바탕"/>
        <family val="1"/>
      </rPr>
      <t>트레일러</t>
    </r>
  </si>
  <si>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optical </t>
    </r>
  </si>
  <si>
    <r>
      <t>1</t>
    </r>
    <r>
      <rPr>
        <sz val="11"/>
        <color indexed="8"/>
        <rFont val="바탕"/>
        <family val="1"/>
      </rPr>
      <t>월</t>
    </r>
  </si>
  <si>
    <r>
      <t>1</t>
    </r>
    <r>
      <rPr>
        <sz val="11"/>
        <color indexed="8"/>
        <rFont val="바탕"/>
        <family val="1"/>
      </rPr>
      <t>월</t>
    </r>
  </si>
  <si>
    <t>year</t>
  </si>
  <si>
    <r>
      <t>Unit : m</t>
    </r>
    <r>
      <rPr>
        <vertAlign val="superscript"/>
        <sz val="11"/>
        <rFont val="Times New Roman"/>
        <family val="1"/>
      </rPr>
      <t>3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</si>
  <si>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
읍면동별</t>
    </r>
  </si>
  <si>
    <t>Year
Eup, Myeon
&amp;Dong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</si>
</sst>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\ \ \ \ \ "/>
    <numFmt numFmtId="179" formatCode="0.00_);[Red]\(0.00\)"/>
    <numFmt numFmtId="180" formatCode="_-* #,##0.0_-;\-* #,##0.0_-;_-* &quot;-&quot;_-;_-@_-"/>
    <numFmt numFmtId="181" formatCode="#,##0.0\ \ \ \ \ "/>
    <numFmt numFmtId="182" formatCode="#,##0_ "/>
    <numFmt numFmtId="183" formatCode="#,##0.0_ "/>
    <numFmt numFmtId="184" formatCode="_ * #,##0_ ;_ * \-#,##0_ ;_ * &quot;-&quot;_ ;_ @_ "/>
    <numFmt numFmtId="185" formatCode="_ * #,##0.00_ ;_ * \-#,##0.00_ ;_ * &quot;-&quot;??_ ;_ @_ "/>
    <numFmt numFmtId="186" formatCode="0.0_);[Red]\(0.0\)"/>
    <numFmt numFmtId="187" formatCode="0;[Red]0"/>
    <numFmt numFmtId="188" formatCode="0.000000"/>
    <numFmt numFmtId="189" formatCode="_(&quot;Rp&quot;* #,##0.00_);_(&quot;Rp&quot;* \(#,##0.00\);_(&quot;Rp&quot;* &quot;-&quot;??_);_(@_)"/>
    <numFmt numFmtId="190" formatCode="&quot;₩&quot;#,##0;&quot;₩&quot;&quot;₩&quot;&quot;₩&quot;&quot;₩&quot;\-#,##0"/>
    <numFmt numFmtId="191" formatCode="&quot;₩&quot;#,##0.00;&quot;₩&quot;\-#,##0.00"/>
    <numFmt numFmtId="192" formatCode="#,##0.000_ "/>
    <numFmt numFmtId="193" formatCode="#,##0.00_ "/>
    <numFmt numFmtId="194" formatCode="_-[$₩-412]* #,##0.00_-;\-[$₩-412]* #,##0.00_-;_-[$₩-412]* &quot;-&quot;??_-;_-@_-"/>
    <numFmt numFmtId="195" formatCode="_-[$₩-412]* #,##0.000_-;\-[$₩-412]* #,##0.000_-;_-[$₩-412]* &quot;-&quot;??_-;_-@_-"/>
    <numFmt numFmtId="196" formatCode="0.0000000_ 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[$-412]yyyy&quot;년&quot;\ m&quot;월&quot;\ d&quot;일&quot;\ dddd"/>
    <numFmt numFmtId="203" formatCode="[$-412]AM/PM\ h:mm:ss"/>
    <numFmt numFmtId="204" formatCode="0_);[Red]\(0\)"/>
    <numFmt numFmtId="205" formatCode="_-* #,##0.00_-;\-* #,##0.00_-;_-* &quot;-&quot;_-;_-@_-"/>
    <numFmt numFmtId="206" formatCode="&quot;R$&quot;#,##0.00;&quot;R$&quot;\-#,##0.00"/>
    <numFmt numFmtId="207" formatCode="0.0_ "/>
    <numFmt numFmtId="208" formatCode="#,##0\ \ "/>
    <numFmt numFmtId="209" formatCode="#,##0\ \ \ "/>
    <numFmt numFmtId="210" formatCode="#,##0\ \ \ \ \ \ "/>
    <numFmt numFmtId="211" formatCode="#,##0\ \ \ \ "/>
    <numFmt numFmtId="212" formatCode="&quot;₩&quot;#,##0_);[Red]\(&quot;₩&quot;#,##0\)"/>
    <numFmt numFmtId="213" formatCode="#,##0_);[Red]\(#,##0\)"/>
    <numFmt numFmtId="214" formatCode="0_ "/>
    <numFmt numFmtId="215" formatCode="_-* #,##0_-;\-* #,##0_-;_-* &quot;-&quot;??_-;_-@_-"/>
    <numFmt numFmtId="216" formatCode="_-[$€-2]* #,##0.00_-;\-[$€-2]* #,##0.00_-;_-[$€-2]* &quot;-&quot;??_-"/>
    <numFmt numFmtId="217" formatCode="#,##0;[Red]&quot;△&quot;#,##0"/>
    <numFmt numFmtId="218" formatCode="0.00%;[Red]&quot;△&quot;0.00%"/>
    <numFmt numFmtId="219" formatCode="_-* #,##0.0_-;\-* #,##0.0_-;_-* &quot;-&quot;?_-;_-@_-"/>
    <numFmt numFmtId="220" formatCode="0.000"/>
    <numFmt numFmtId="221" formatCode="_-* #,##0.000_-;\-* #,##0.000_-;_-* &quot;-&quot;???_-;_-@_-"/>
    <numFmt numFmtId="222" formatCode="#,##0;[Red]#,##0"/>
    <numFmt numFmtId="223" formatCode="_-* #,##0.000_-;\-* #,##0.000_-;_-* &quot;-&quot;_-;_-@_-"/>
    <numFmt numFmtId="224" formatCode="_-* #,##0_-;\-* #,##0_-;_-* &quot;-&quot;???_-;_-@_-"/>
  </numFmts>
  <fonts count="105">
    <font>
      <sz val="11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u val="single"/>
      <sz val="11"/>
      <color indexed="36"/>
      <name val="돋움"/>
      <family val="3"/>
    </font>
    <font>
      <sz val="11"/>
      <color indexed="60"/>
      <name val="돋움"/>
      <family val="3"/>
    </font>
    <font>
      <sz val="12"/>
      <name val="뼻뮝"/>
      <family val="1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9"/>
      <name val="굴림"/>
      <family val="3"/>
    </font>
    <font>
      <sz val="10"/>
      <name val="Times New Roma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1"/>
      <name val="바탕"/>
      <family val="1"/>
    </font>
    <font>
      <sz val="8"/>
      <name val="돋움"/>
      <family val="3"/>
    </font>
    <font>
      <sz val="11"/>
      <name val="Times New Roman"/>
      <family val="1"/>
    </font>
    <font>
      <sz val="6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0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맑은 고딕"/>
      <family val="3"/>
    </font>
    <font>
      <vertAlign val="superscript"/>
      <sz val="11"/>
      <name val="Times New Roman"/>
      <family val="1"/>
    </font>
    <font>
      <sz val="10"/>
      <name val="HY중고딕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sz val="10"/>
      <name val="명조"/>
      <family val="3"/>
    </font>
    <font>
      <sz val="11"/>
      <name val="HY신명조"/>
      <family val="1"/>
    </font>
    <font>
      <sz val="8"/>
      <name val="맑은 고딕"/>
      <family val="3"/>
    </font>
    <font>
      <b/>
      <sz val="11"/>
      <name val="돋움"/>
      <family val="3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9"/>
      <color indexed="8"/>
      <name val="굴림"/>
      <family val="3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바탕"/>
      <family val="1"/>
    </font>
    <font>
      <sz val="11"/>
      <color theme="1"/>
      <name val="Calibri"/>
      <family val="3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바탕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굴림"/>
      <family val="3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</fills>
  <borders count="46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49" fontId="11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2" fillId="0" borderId="0">
      <alignment/>
      <protection/>
    </xf>
    <xf numFmtId="0" fontId="31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3" borderId="0" applyNumberFormat="0" applyBorder="0" applyAlignment="0" applyProtection="0"/>
    <xf numFmtId="0" fontId="72" fillId="20" borderId="2">
      <alignment horizontal="center" vertical="center"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9" fillId="0" borderId="0">
      <alignment/>
      <protection/>
    </xf>
    <xf numFmtId="0" fontId="71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0" fillId="0" borderId="0" applyFill="0" applyBorder="0" applyAlignment="0">
      <protection/>
    </xf>
    <xf numFmtId="0" fontId="57" fillId="21" borderId="3" applyNumberFormat="0" applyAlignment="0" applyProtection="0"/>
    <xf numFmtId="0" fontId="76" fillId="0" borderId="0">
      <alignment/>
      <protection/>
    </xf>
    <xf numFmtId="0" fontId="58" fillId="22" borderId="4" applyNumberFormat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Fill="0" applyBorder="0" applyAlignment="0" applyProtection="0"/>
    <xf numFmtId="21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" fontId="34" fillId="0" borderId="0" applyFill="0" applyBorder="0" applyAlignment="0" applyProtection="0"/>
    <xf numFmtId="0" fontId="60" fillId="4" borderId="0" applyNumberFormat="0" applyBorder="0" applyAlignment="0" applyProtection="0"/>
    <xf numFmtId="38" fontId="35" fillId="21" borderId="0" applyNumberFormat="0" applyBorder="0" applyAlignment="0" applyProtection="0"/>
    <xf numFmtId="0" fontId="77" fillId="0" borderId="0">
      <alignment horizontal="left"/>
      <protection/>
    </xf>
    <xf numFmtId="0" fontId="36" fillId="0" borderId="5" applyNumberFormat="0" applyAlignment="0" applyProtection="0"/>
    <xf numFmtId="0" fontId="36" fillId="0" borderId="6">
      <alignment horizontal="left" vertical="center"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7" borderId="3" applyNumberFormat="0" applyAlignment="0" applyProtection="0"/>
    <xf numFmtId="10" fontId="35" fillId="23" borderId="8" applyNumberFormat="0" applyBorder="0" applyAlignment="0" applyProtection="0"/>
    <xf numFmtId="0" fontId="62" fillId="7" borderId="3" applyNumberFormat="0" applyAlignment="0" applyProtection="0"/>
    <xf numFmtId="0" fontId="63" fillId="0" borderId="9" applyNumberFormat="0" applyFill="0" applyAlignment="0" applyProtection="0"/>
    <xf numFmtId="0" fontId="44" fillId="0" borderId="10">
      <alignment/>
      <protection/>
    </xf>
    <xf numFmtId="0" fontId="64" fillId="24" borderId="0" applyNumberFormat="0" applyBorder="0" applyAlignment="0" applyProtection="0"/>
    <xf numFmtId="190" fontId="0" fillId="0" borderId="0">
      <alignment/>
      <protection/>
    </xf>
    <xf numFmtId="0" fontId="10" fillId="0" borderId="0">
      <alignment/>
      <protection/>
    </xf>
    <xf numFmtId="0" fontId="0" fillId="23" borderId="11" applyNumberFormat="0" applyFont="0" applyAlignment="0" applyProtection="0"/>
    <xf numFmtId="217" fontId="78" fillId="25" borderId="0">
      <alignment vertical="center"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65" fillId="21" borderId="12" applyNumberFormat="0" applyAlignment="0" applyProtection="0"/>
    <xf numFmtId="10" fontId="10" fillId="0" borderId="0" applyFont="0" applyFill="0" applyBorder="0" applyAlignment="0" applyProtection="0"/>
    <xf numFmtId="0" fontId="79" fillId="26" borderId="2">
      <alignment horizontal="center" vertical="center"/>
      <protection/>
    </xf>
    <xf numFmtId="0" fontId="44" fillId="0" borderId="0">
      <alignment/>
      <protection/>
    </xf>
    <xf numFmtId="0" fontId="25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3" applyNumberFormat="0" applyAlignment="0" applyProtection="0"/>
    <xf numFmtId="0" fontId="81" fillId="0" borderId="0" applyFill="0" applyBorder="0" applyProtection="0">
      <alignment horizontal="left" shrinkToFit="1"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206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3" borderId="11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4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>
      <alignment/>
      <protection/>
    </xf>
    <xf numFmtId="0" fontId="80" fillId="0" borderId="14">
      <alignment/>
      <protection/>
    </xf>
    <xf numFmtId="0" fontId="22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15" applyNumberFormat="0" applyFill="0" applyAlignment="0" applyProtection="0"/>
    <xf numFmtId="41" fontId="0" fillId="0" borderId="0" applyFont="0" applyFill="0" applyBorder="0" applyAlignment="0" applyProtection="0"/>
    <xf numFmtId="0" fontId="24" fillId="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" fillId="0" borderId="0">
      <alignment/>
      <protection/>
    </xf>
    <xf numFmtId="0" fontId="30" fillId="21" borderId="1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Protection="0">
      <alignment/>
    </xf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8" fontId="78" fillId="25" borderId="0">
      <alignment vertical="center"/>
      <protection/>
    </xf>
    <xf numFmtId="217" fontId="10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4" fillId="0" borderId="0">
      <alignment vertical="center"/>
      <protection/>
    </xf>
    <xf numFmtId="0" fontId="94" fillId="0" borderId="0">
      <alignment vertical="center"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4">
    <xf numFmtId="0" fontId="0" fillId="0" borderId="0" xfId="0" applyAlignment="1">
      <alignment/>
    </xf>
    <xf numFmtId="0" fontId="6" fillId="0" borderId="0" xfId="274" applyFont="1" applyFill="1" applyBorder="1" applyAlignment="1">
      <alignment vertical="center"/>
      <protection/>
    </xf>
    <xf numFmtId="0" fontId="9" fillId="0" borderId="0" xfId="274" applyFont="1" applyFill="1" applyBorder="1" applyAlignment="1">
      <alignment vertical="center"/>
      <protection/>
    </xf>
    <xf numFmtId="0" fontId="6" fillId="0" borderId="0" xfId="265" applyFont="1" applyFill="1" applyBorder="1" applyAlignment="1">
      <alignment vertical="center"/>
      <protection/>
    </xf>
    <xf numFmtId="3" fontId="6" fillId="0" borderId="0" xfId="265" applyNumberFormat="1" applyFont="1" applyFill="1" applyAlignment="1">
      <alignment vertical="center"/>
      <protection/>
    </xf>
    <xf numFmtId="3" fontId="6" fillId="0" borderId="0" xfId="265" applyNumberFormat="1" applyFont="1" applyFill="1" applyAlignment="1">
      <alignment horizontal="right" vertical="center"/>
      <protection/>
    </xf>
    <xf numFmtId="0" fontId="9" fillId="0" borderId="0" xfId="265" applyFont="1" applyFill="1" applyAlignment="1">
      <alignment vertical="center"/>
      <protection/>
    </xf>
    <xf numFmtId="3" fontId="9" fillId="0" borderId="0" xfId="265" applyNumberFormat="1" applyFont="1" applyFill="1" applyAlignment="1">
      <alignment vertical="center"/>
      <protection/>
    </xf>
    <xf numFmtId="0" fontId="9" fillId="0" borderId="0" xfId="265" applyFont="1" applyFill="1" applyBorder="1" applyAlignment="1">
      <alignment vertical="center"/>
      <protection/>
    </xf>
    <xf numFmtId="0" fontId="6" fillId="0" borderId="0" xfId="265" applyFont="1" applyFill="1" applyAlignment="1">
      <alignment horizontal="centerContinuous" vertical="center"/>
      <protection/>
    </xf>
    <xf numFmtId="3" fontId="7" fillId="0" borderId="0" xfId="265" applyNumberFormat="1" applyFont="1" applyFill="1" applyAlignment="1">
      <alignment horizontal="centerContinuous" vertical="center"/>
      <protection/>
    </xf>
    <xf numFmtId="3" fontId="6" fillId="0" borderId="0" xfId="265" applyNumberFormat="1" applyFont="1" applyFill="1" applyAlignment="1">
      <alignment horizontal="centerContinuous" vertical="center"/>
      <protection/>
    </xf>
    <xf numFmtId="0" fontId="7" fillId="0" borderId="0" xfId="265" applyFont="1" applyFill="1" applyAlignment="1">
      <alignment horizontal="centerContinuous" vertical="center"/>
      <protection/>
    </xf>
    <xf numFmtId="0" fontId="7" fillId="0" borderId="0" xfId="265" applyFont="1" applyFill="1" applyBorder="1" applyAlignment="1">
      <alignment vertical="center"/>
      <protection/>
    </xf>
    <xf numFmtId="0" fontId="6" fillId="0" borderId="0" xfId="274" applyFont="1" applyFill="1" applyBorder="1" applyAlignment="1">
      <alignment horizontal="center" vertical="center"/>
      <protection/>
    </xf>
    <xf numFmtId="0" fontId="6" fillId="0" borderId="0" xfId="274" applyFont="1" applyFill="1" applyAlignment="1">
      <alignment vertical="center"/>
      <protection/>
    </xf>
    <xf numFmtId="0" fontId="9" fillId="0" borderId="0" xfId="274" applyFont="1" applyFill="1" applyBorder="1" applyAlignment="1">
      <alignment horizontal="center" vertical="center"/>
      <protection/>
    </xf>
    <xf numFmtId="0" fontId="6" fillId="0" borderId="0" xfId="275" applyFont="1" applyFill="1" applyBorder="1" applyAlignment="1" applyProtection="1">
      <alignment horizontal="left" vertical="center"/>
      <protection/>
    </xf>
    <xf numFmtId="0" fontId="6" fillId="0" borderId="0" xfId="277" applyFont="1" applyFill="1" applyAlignment="1">
      <alignment vertical="center"/>
      <protection/>
    </xf>
    <xf numFmtId="3" fontId="6" fillId="0" borderId="0" xfId="277" applyNumberFormat="1" applyFont="1" applyFill="1" applyAlignment="1">
      <alignment horizontal="center" vertical="center"/>
      <protection/>
    </xf>
    <xf numFmtId="0" fontId="6" fillId="0" borderId="0" xfId="277" applyFont="1" applyFill="1" applyBorder="1" applyAlignment="1">
      <alignment vertical="center"/>
      <protection/>
    </xf>
    <xf numFmtId="0" fontId="7" fillId="0" borderId="0" xfId="277" applyFont="1" applyFill="1" applyAlignment="1">
      <alignment horizontal="centerContinuous" vertical="center"/>
      <protection/>
    </xf>
    <xf numFmtId="3" fontId="7" fillId="0" borderId="0" xfId="277" applyNumberFormat="1" applyFont="1" applyFill="1" applyAlignment="1">
      <alignment horizontal="centerContinuous" vertical="center"/>
      <protection/>
    </xf>
    <xf numFmtId="0" fontId="7" fillId="0" borderId="0" xfId="277" applyFont="1" applyFill="1" applyBorder="1" applyAlignment="1">
      <alignment vertical="center"/>
      <protection/>
    </xf>
    <xf numFmtId="0" fontId="9" fillId="0" borderId="0" xfId="277" applyFont="1" applyFill="1" applyAlignment="1">
      <alignment vertical="center"/>
      <protection/>
    </xf>
    <xf numFmtId="3" fontId="9" fillId="0" borderId="0" xfId="277" applyNumberFormat="1" applyFont="1" applyFill="1" applyAlignment="1">
      <alignment horizontal="center" vertical="center"/>
      <protection/>
    </xf>
    <xf numFmtId="0" fontId="9" fillId="0" borderId="0" xfId="277" applyFont="1" applyFill="1" applyBorder="1" applyAlignment="1">
      <alignment vertical="center"/>
      <protection/>
    </xf>
    <xf numFmtId="0" fontId="6" fillId="0" borderId="0" xfId="271" applyFont="1" applyFill="1" applyAlignment="1">
      <alignment vertical="center"/>
      <protection/>
    </xf>
    <xf numFmtId="3" fontId="6" fillId="0" borderId="0" xfId="271" applyNumberFormat="1" applyFont="1" applyFill="1" applyBorder="1" applyAlignment="1">
      <alignment vertical="center"/>
      <protection/>
    </xf>
    <xf numFmtId="0" fontId="6" fillId="0" borderId="0" xfId="271" applyFont="1" applyFill="1" applyBorder="1" applyAlignment="1">
      <alignment vertical="center"/>
      <protection/>
    </xf>
    <xf numFmtId="0" fontId="6" fillId="0" borderId="0" xfId="271" applyFont="1" applyFill="1" applyAlignment="1">
      <alignment horizontal="centerContinuous" vertical="center"/>
      <protection/>
    </xf>
    <xf numFmtId="3" fontId="6" fillId="0" borderId="0" xfId="271" applyNumberFormat="1" applyFont="1" applyFill="1" applyAlignment="1">
      <alignment horizontal="centerContinuous" vertical="center"/>
      <protection/>
    </xf>
    <xf numFmtId="0" fontId="9" fillId="0" borderId="0" xfId="271" applyFont="1" applyFill="1" applyBorder="1" applyAlignment="1">
      <alignment vertical="center"/>
      <protection/>
    </xf>
    <xf numFmtId="3" fontId="9" fillId="0" borderId="0" xfId="271" applyNumberFormat="1" applyFont="1" applyFill="1" applyBorder="1" applyAlignment="1">
      <alignment vertical="center"/>
      <protection/>
    </xf>
    <xf numFmtId="3" fontId="6" fillId="0" borderId="0" xfId="274" applyNumberFormat="1" applyFont="1" applyFill="1" applyAlignment="1">
      <alignment vertical="center"/>
      <protection/>
    </xf>
    <xf numFmtId="3" fontId="6" fillId="0" borderId="0" xfId="274" applyNumberFormat="1" applyFont="1" applyFill="1" applyBorder="1" applyAlignment="1">
      <alignment horizontal="left" vertical="center"/>
      <protection/>
    </xf>
    <xf numFmtId="0" fontId="6" fillId="0" borderId="0" xfId="274" applyFont="1" applyFill="1" applyAlignment="1">
      <alignment vertical="center" shrinkToFit="1"/>
      <protection/>
    </xf>
    <xf numFmtId="0" fontId="7" fillId="0" borderId="0" xfId="274" applyFont="1" applyFill="1" applyAlignment="1">
      <alignment horizontal="center" vertical="center"/>
      <protection/>
    </xf>
    <xf numFmtId="3" fontId="7" fillId="0" borderId="0" xfId="274" applyNumberFormat="1" applyFont="1" applyFill="1" applyAlignment="1">
      <alignment horizontal="center" vertical="center"/>
      <protection/>
    </xf>
    <xf numFmtId="3" fontId="7" fillId="0" borderId="0" xfId="274" applyNumberFormat="1" applyFont="1" applyFill="1" applyBorder="1" applyAlignment="1">
      <alignment horizontal="left" vertical="center"/>
      <protection/>
    </xf>
    <xf numFmtId="0" fontId="7" fillId="0" borderId="0" xfId="274" applyFont="1" applyFill="1" applyAlignment="1">
      <alignment horizontal="center" vertical="center" shrinkToFit="1"/>
      <protection/>
    </xf>
    <xf numFmtId="0" fontId="7" fillId="0" borderId="0" xfId="274" applyFont="1" applyFill="1" applyBorder="1" applyAlignment="1">
      <alignment vertical="center"/>
      <protection/>
    </xf>
    <xf numFmtId="0" fontId="6" fillId="0" borderId="0" xfId="268" applyFont="1" applyFill="1" applyAlignment="1">
      <alignment vertical="center"/>
      <protection/>
    </xf>
    <xf numFmtId="3" fontId="9" fillId="0" borderId="0" xfId="274" applyNumberFormat="1" applyFont="1" applyFill="1" applyAlignment="1">
      <alignment horizontal="right" vertical="center"/>
      <protection/>
    </xf>
    <xf numFmtId="3" fontId="9" fillId="0" borderId="0" xfId="274" applyNumberFormat="1" applyFont="1" applyFill="1" applyBorder="1" applyAlignment="1">
      <alignment horizontal="left" vertical="center"/>
      <protection/>
    </xf>
    <xf numFmtId="0" fontId="9" fillId="0" borderId="0" xfId="274" applyFont="1" applyFill="1" applyAlignment="1">
      <alignment vertical="center" shrinkToFit="1"/>
      <protection/>
    </xf>
    <xf numFmtId="0" fontId="9" fillId="0" borderId="0" xfId="274" applyFont="1" applyFill="1" applyAlignment="1">
      <alignment vertical="center"/>
      <protection/>
    </xf>
    <xf numFmtId="3" fontId="9" fillId="0" borderId="0" xfId="274" applyNumberFormat="1" applyFont="1" applyFill="1" applyAlignment="1">
      <alignment vertical="center"/>
      <protection/>
    </xf>
    <xf numFmtId="3" fontId="6" fillId="0" borderId="0" xfId="268" applyNumberFormat="1" applyFont="1" applyFill="1" applyAlignment="1">
      <alignment vertical="center"/>
      <protection/>
    </xf>
    <xf numFmtId="0" fontId="6" fillId="0" borderId="0" xfId="268" applyFont="1" applyFill="1" applyAlignment="1">
      <alignment horizontal="right" vertical="center"/>
      <protection/>
    </xf>
    <xf numFmtId="0" fontId="6" fillId="0" borderId="0" xfId="268" applyFont="1" applyFill="1" applyBorder="1" applyAlignment="1">
      <alignment vertical="center"/>
      <protection/>
    </xf>
    <xf numFmtId="0" fontId="7" fillId="0" borderId="0" xfId="268" applyFont="1" applyFill="1" applyAlignment="1">
      <alignment horizontal="centerContinuous" vertical="center"/>
      <protection/>
    </xf>
    <xf numFmtId="3" fontId="7" fillId="0" borderId="0" xfId="268" applyNumberFormat="1" applyFont="1" applyFill="1" applyAlignment="1">
      <alignment horizontal="centerContinuous" vertical="center"/>
      <protection/>
    </xf>
    <xf numFmtId="0" fontId="7" fillId="0" borderId="0" xfId="268" applyFont="1" applyFill="1" applyBorder="1" applyAlignment="1">
      <alignment vertical="center"/>
      <protection/>
    </xf>
    <xf numFmtId="3" fontId="9" fillId="0" borderId="0" xfId="268" applyNumberFormat="1" applyFont="1" applyFill="1" applyAlignment="1">
      <alignment vertical="center"/>
      <protection/>
    </xf>
    <xf numFmtId="0" fontId="5" fillId="0" borderId="0" xfId="268" applyFont="1" applyFill="1" applyAlignment="1">
      <alignment vertical="center"/>
      <protection/>
    </xf>
    <xf numFmtId="0" fontId="9" fillId="0" borderId="0" xfId="268" applyFont="1" applyFill="1" applyBorder="1" applyAlignment="1">
      <alignment vertical="center"/>
      <protection/>
    </xf>
    <xf numFmtId="0" fontId="9" fillId="0" borderId="0" xfId="268" applyFont="1" applyFill="1" applyAlignment="1">
      <alignment vertical="center"/>
      <protection/>
    </xf>
    <xf numFmtId="0" fontId="6" fillId="0" borderId="0" xfId="267" applyFont="1" applyFill="1" applyAlignment="1">
      <alignment vertical="center"/>
      <protection/>
    </xf>
    <xf numFmtId="0" fontId="6" fillId="0" borderId="0" xfId="266" applyFont="1" applyFill="1" applyAlignment="1">
      <alignment vertical="center"/>
      <protection/>
    </xf>
    <xf numFmtId="3" fontId="6" fillId="0" borderId="0" xfId="266" applyNumberFormat="1" applyFont="1" applyFill="1" applyAlignment="1">
      <alignment vertical="center"/>
      <protection/>
    </xf>
    <xf numFmtId="0" fontId="6" fillId="0" borderId="0" xfId="266" applyFont="1" applyFill="1" applyAlignment="1">
      <alignment horizontal="right" vertical="center"/>
      <protection/>
    </xf>
    <xf numFmtId="0" fontId="6" fillId="0" borderId="0" xfId="266" applyFont="1" applyFill="1" applyBorder="1" applyAlignment="1">
      <alignment vertical="center"/>
      <protection/>
    </xf>
    <xf numFmtId="0" fontId="7" fillId="0" borderId="0" xfId="266" applyFont="1" applyFill="1" applyAlignment="1">
      <alignment horizontal="centerContinuous" vertical="center"/>
      <protection/>
    </xf>
    <xf numFmtId="3" fontId="7" fillId="0" borderId="0" xfId="266" applyNumberFormat="1" applyFont="1" applyFill="1" applyAlignment="1">
      <alignment horizontal="centerContinuous" vertical="center"/>
      <protection/>
    </xf>
    <xf numFmtId="0" fontId="7" fillId="0" borderId="0" xfId="266" applyFont="1" applyFill="1" applyBorder="1" applyAlignment="1">
      <alignment vertical="center"/>
      <protection/>
    </xf>
    <xf numFmtId="0" fontId="7" fillId="0" borderId="0" xfId="266" applyFont="1" applyFill="1" applyBorder="1" applyAlignment="1">
      <alignment horizontal="left" vertical="center"/>
      <protection/>
    </xf>
    <xf numFmtId="0" fontId="48" fillId="0" borderId="0" xfId="266" applyFont="1" applyFill="1" applyAlignment="1">
      <alignment vertical="center"/>
      <protection/>
    </xf>
    <xf numFmtId="3" fontId="48" fillId="0" borderId="0" xfId="266" applyNumberFormat="1" applyFont="1" applyFill="1" applyAlignment="1">
      <alignment vertical="center"/>
      <protection/>
    </xf>
    <xf numFmtId="0" fontId="48" fillId="0" borderId="0" xfId="266" applyFont="1" applyFill="1" applyBorder="1" applyAlignment="1">
      <alignment vertical="center"/>
      <protection/>
    </xf>
    <xf numFmtId="0" fontId="9" fillId="0" borderId="0" xfId="266" applyFont="1" applyFill="1" applyAlignment="1">
      <alignment vertical="center"/>
      <protection/>
    </xf>
    <xf numFmtId="3" fontId="9" fillId="0" borderId="0" xfId="266" applyNumberFormat="1" applyFont="1" applyFill="1" applyAlignment="1">
      <alignment vertical="center"/>
      <protection/>
    </xf>
    <xf numFmtId="0" fontId="9" fillId="0" borderId="0" xfId="266" applyFont="1" applyFill="1" applyBorder="1" applyAlignment="1">
      <alignment vertical="center"/>
      <protection/>
    </xf>
    <xf numFmtId="0" fontId="6" fillId="0" borderId="0" xfId="270" applyFont="1" applyFill="1" applyBorder="1" applyAlignment="1">
      <alignment vertical="center"/>
      <protection/>
    </xf>
    <xf numFmtId="0" fontId="6" fillId="0" borderId="0" xfId="270" applyFont="1" applyFill="1" applyAlignment="1">
      <alignment vertical="center"/>
      <protection/>
    </xf>
    <xf numFmtId="0" fontId="6" fillId="0" borderId="0" xfId="270" applyFont="1" applyFill="1" applyBorder="1" applyAlignment="1">
      <alignment horizontal="center" vertical="center"/>
      <protection/>
    </xf>
    <xf numFmtId="0" fontId="7" fillId="0" borderId="0" xfId="270" applyFont="1" applyFill="1" applyAlignment="1">
      <alignment horizontal="centerContinuous" vertical="center"/>
      <protection/>
    </xf>
    <xf numFmtId="0" fontId="7" fillId="0" borderId="0" xfId="270" applyFont="1" applyFill="1" applyBorder="1" applyAlignment="1">
      <alignment horizontal="centerContinuous" vertical="center"/>
      <protection/>
    </xf>
    <xf numFmtId="0" fontId="7" fillId="0" borderId="0" xfId="270" applyFont="1" applyFill="1" applyBorder="1" applyAlignment="1">
      <alignment vertical="center"/>
      <protection/>
    </xf>
    <xf numFmtId="0" fontId="9" fillId="0" borderId="0" xfId="270" applyFont="1" applyFill="1" applyBorder="1" applyAlignment="1">
      <alignment vertical="center"/>
      <protection/>
    </xf>
    <xf numFmtId="0" fontId="9" fillId="0" borderId="0" xfId="270" applyFont="1" applyFill="1" applyAlignment="1">
      <alignment vertical="center"/>
      <protection/>
    </xf>
    <xf numFmtId="0" fontId="5" fillId="0" borderId="0" xfId="270" applyFont="1" applyFill="1" applyBorder="1" applyAlignment="1">
      <alignment horizontal="center" vertical="center"/>
      <protection/>
    </xf>
    <xf numFmtId="0" fontId="6" fillId="0" borderId="0" xfId="276" applyFont="1" applyFill="1" applyAlignment="1">
      <alignment vertical="center"/>
      <protection/>
    </xf>
    <xf numFmtId="0" fontId="6" fillId="0" borderId="0" xfId="276" applyFont="1" applyFill="1" applyBorder="1" applyAlignment="1">
      <alignment vertical="center"/>
      <protection/>
    </xf>
    <xf numFmtId="0" fontId="7" fillId="0" borderId="0" xfId="276" applyFont="1" applyFill="1" applyAlignment="1">
      <alignment horizontal="centerContinuous" vertical="center"/>
      <protection/>
    </xf>
    <xf numFmtId="0" fontId="7" fillId="0" borderId="0" xfId="276" applyFont="1" applyFill="1" applyBorder="1" applyAlignment="1">
      <alignment horizontal="centerContinuous" vertical="center"/>
      <protection/>
    </xf>
    <xf numFmtId="0" fontId="7" fillId="0" borderId="0" xfId="276" applyFont="1" applyFill="1" applyBorder="1" applyAlignment="1">
      <alignment vertical="center"/>
      <protection/>
    </xf>
    <xf numFmtId="0" fontId="6" fillId="0" borderId="0" xfId="276" applyFont="1" applyFill="1" applyBorder="1" applyAlignment="1">
      <alignment horizontal="center" vertical="center"/>
      <protection/>
    </xf>
    <xf numFmtId="0" fontId="6" fillId="0" borderId="0" xfId="276" applyFont="1" applyFill="1" applyBorder="1" applyAlignment="1">
      <alignment horizontal="right" vertical="center"/>
      <protection/>
    </xf>
    <xf numFmtId="0" fontId="5" fillId="0" borderId="0" xfId="276" applyFont="1" applyFill="1" applyBorder="1" applyAlignment="1">
      <alignment horizontal="center" vertical="center"/>
      <protection/>
    </xf>
    <xf numFmtId="0" fontId="9" fillId="0" borderId="0" xfId="276" applyFont="1" applyFill="1" applyAlignment="1">
      <alignment vertical="center"/>
      <protection/>
    </xf>
    <xf numFmtId="0" fontId="9" fillId="0" borderId="0" xfId="276" applyFont="1" applyFill="1" applyBorder="1" applyAlignment="1">
      <alignment vertical="center"/>
      <protection/>
    </xf>
    <xf numFmtId="0" fontId="9" fillId="0" borderId="0" xfId="276" applyFont="1" applyFill="1" applyBorder="1" applyAlignment="1">
      <alignment horizontal="right" vertical="center"/>
      <protection/>
    </xf>
    <xf numFmtId="0" fontId="6" fillId="0" borderId="0" xfId="265" applyFont="1" applyFill="1" applyAlignment="1">
      <alignment vertical="center"/>
      <protection/>
    </xf>
    <xf numFmtId="0" fontId="6" fillId="0" borderId="0" xfId="265" applyFont="1" applyFill="1" applyAlignment="1">
      <alignment horizontal="right" vertical="center"/>
      <protection/>
    </xf>
    <xf numFmtId="3" fontId="6" fillId="0" borderId="0" xfId="277" applyNumberFormat="1" applyFont="1" applyFill="1" applyAlignment="1">
      <alignment vertical="center"/>
      <protection/>
    </xf>
    <xf numFmtId="176" fontId="6" fillId="0" borderId="0" xfId="277" applyNumberFormat="1" applyFont="1" applyFill="1" applyAlignment="1">
      <alignment vertical="center"/>
      <protection/>
    </xf>
    <xf numFmtId="3" fontId="6" fillId="0" borderId="0" xfId="277" applyNumberFormat="1" applyFont="1" applyFill="1" applyAlignment="1">
      <alignment horizontal="right" vertical="center"/>
      <protection/>
    </xf>
    <xf numFmtId="0" fontId="6" fillId="0" borderId="0" xfId="277" applyFont="1" applyFill="1" applyAlignment="1">
      <alignment horizontal="centerContinuous" vertical="center"/>
      <protection/>
    </xf>
    <xf numFmtId="176" fontId="7" fillId="0" borderId="0" xfId="277" applyNumberFormat="1" applyFont="1" applyFill="1" applyAlignment="1">
      <alignment horizontal="centerContinuous" vertical="center"/>
      <protection/>
    </xf>
    <xf numFmtId="3" fontId="7" fillId="0" borderId="0" xfId="277" applyNumberFormat="1" applyFont="1" applyFill="1" applyAlignment="1">
      <alignment horizontal="center" vertical="center"/>
      <protection/>
    </xf>
    <xf numFmtId="3" fontId="6" fillId="0" borderId="0" xfId="277" applyNumberFormat="1" applyFont="1" applyFill="1" applyAlignment="1">
      <alignment horizontal="centerContinuous" vertical="center"/>
      <protection/>
    </xf>
    <xf numFmtId="3" fontId="9" fillId="0" borderId="0" xfId="277" applyNumberFormat="1" applyFont="1" applyFill="1" applyAlignment="1">
      <alignment horizontal="right" vertical="center"/>
      <protection/>
    </xf>
    <xf numFmtId="176" fontId="9" fillId="0" borderId="0" xfId="277" applyNumberFormat="1" applyFont="1" applyFill="1" applyAlignment="1">
      <alignment horizontal="right" vertical="center"/>
      <protection/>
    </xf>
    <xf numFmtId="177" fontId="9" fillId="0" borderId="0" xfId="277" applyNumberFormat="1" applyFont="1" applyFill="1" applyAlignment="1">
      <alignment horizontal="right" vertical="center"/>
      <protection/>
    </xf>
    <xf numFmtId="177" fontId="9" fillId="0" borderId="0" xfId="277" applyNumberFormat="1" applyFont="1" applyFill="1" applyAlignment="1">
      <alignment horizontal="center" vertical="center"/>
      <protection/>
    </xf>
    <xf numFmtId="3" fontId="9" fillId="0" borderId="0" xfId="277" applyNumberFormat="1" applyFont="1" applyFill="1" applyAlignment="1">
      <alignment vertical="center"/>
      <protection/>
    </xf>
    <xf numFmtId="176" fontId="9" fillId="0" borderId="0" xfId="277" applyNumberFormat="1" applyFont="1" applyFill="1" applyAlignment="1">
      <alignment vertical="center"/>
      <protection/>
    </xf>
    <xf numFmtId="0" fontId="49" fillId="0" borderId="0" xfId="277" applyFont="1" applyFill="1" applyAlignment="1">
      <alignment horizontal="centerContinuous" vertical="center"/>
      <protection/>
    </xf>
    <xf numFmtId="3" fontId="49" fillId="0" borderId="0" xfId="277" applyNumberFormat="1" applyFont="1" applyFill="1" applyAlignment="1">
      <alignment horizontal="centerContinuous" vertical="center"/>
      <protection/>
    </xf>
    <xf numFmtId="0" fontId="49" fillId="0" borderId="0" xfId="277" applyFont="1" applyFill="1" applyBorder="1" applyAlignment="1">
      <alignment vertical="center"/>
      <protection/>
    </xf>
    <xf numFmtId="49" fontId="47" fillId="0" borderId="0" xfId="277" applyNumberFormat="1" applyFont="1" applyFill="1" applyBorder="1" applyAlignment="1">
      <alignment vertical="center"/>
      <protection/>
    </xf>
    <xf numFmtId="3" fontId="47" fillId="0" borderId="0" xfId="277" applyNumberFormat="1" applyFont="1" applyFill="1" applyBorder="1" applyAlignment="1">
      <alignment horizontal="center" vertical="center"/>
      <protection/>
    </xf>
    <xf numFmtId="0" fontId="47" fillId="0" borderId="0" xfId="277" applyFont="1" applyFill="1" applyBorder="1" applyAlignment="1">
      <alignment vertical="center"/>
      <protection/>
    </xf>
    <xf numFmtId="0" fontId="47" fillId="0" borderId="0" xfId="277" applyNumberFormat="1" applyFont="1" applyFill="1" applyBorder="1" applyAlignment="1">
      <alignment vertical="center"/>
      <protection/>
    </xf>
    <xf numFmtId="0" fontId="47" fillId="0" borderId="0" xfId="277" applyFont="1" applyFill="1" applyAlignment="1">
      <alignment vertical="center"/>
      <protection/>
    </xf>
    <xf numFmtId="3" fontId="47" fillId="0" borderId="0" xfId="277" applyNumberFormat="1" applyFont="1" applyFill="1" applyAlignment="1">
      <alignment horizontal="center" vertical="center"/>
      <protection/>
    </xf>
    <xf numFmtId="3" fontId="47" fillId="0" borderId="0" xfId="277" applyNumberFormat="1" applyFont="1" applyFill="1" applyAlignment="1">
      <alignment horizontal="left" vertical="center"/>
      <protection/>
    </xf>
    <xf numFmtId="0" fontId="51" fillId="0" borderId="0" xfId="277" applyFont="1" applyFill="1" applyBorder="1" applyAlignment="1">
      <alignment vertical="center"/>
      <protection/>
    </xf>
    <xf numFmtId="176" fontId="49" fillId="0" borderId="0" xfId="277" applyNumberFormat="1" applyFont="1" applyFill="1" applyAlignment="1">
      <alignment horizontal="centerContinuous" vertical="center"/>
      <protection/>
    </xf>
    <xf numFmtId="3" fontId="49" fillId="0" borderId="0" xfId="277" applyNumberFormat="1" applyFont="1" applyFill="1" applyAlignment="1">
      <alignment horizontal="center" vertical="center"/>
      <protection/>
    </xf>
    <xf numFmtId="3" fontId="47" fillId="0" borderId="0" xfId="277" applyNumberFormat="1" applyFont="1" applyFill="1" applyAlignment="1">
      <alignment horizontal="right" vertical="center"/>
      <protection/>
    </xf>
    <xf numFmtId="176" fontId="47" fillId="0" borderId="0" xfId="277" applyNumberFormat="1" applyFont="1" applyFill="1" applyAlignment="1">
      <alignment horizontal="right" vertical="center"/>
      <protection/>
    </xf>
    <xf numFmtId="177" fontId="47" fillId="0" borderId="0" xfId="277" applyNumberFormat="1" applyFont="1" applyFill="1" applyAlignment="1">
      <alignment horizontal="right" vertical="center"/>
      <protection/>
    </xf>
    <xf numFmtId="177" fontId="47" fillId="0" borderId="0" xfId="277" applyNumberFormat="1" applyFont="1" applyFill="1" applyAlignment="1">
      <alignment horizontal="center" vertical="center"/>
      <protection/>
    </xf>
    <xf numFmtId="0" fontId="49" fillId="0" borderId="0" xfId="265" applyFont="1" applyFill="1" applyBorder="1" applyAlignment="1">
      <alignment vertical="center"/>
      <protection/>
    </xf>
    <xf numFmtId="0" fontId="47" fillId="0" borderId="0" xfId="265" applyFont="1" applyFill="1" applyBorder="1" applyAlignment="1">
      <alignment vertical="center"/>
      <protection/>
    </xf>
    <xf numFmtId="0" fontId="47" fillId="0" borderId="0" xfId="265" applyFont="1" applyFill="1" applyBorder="1" applyAlignment="1">
      <alignment vertical="center" shrinkToFit="1"/>
      <protection/>
    </xf>
    <xf numFmtId="0" fontId="47" fillId="0" borderId="0" xfId="265" applyNumberFormat="1" applyFont="1" applyFill="1" applyBorder="1" applyAlignment="1">
      <alignment vertical="center"/>
      <protection/>
    </xf>
    <xf numFmtId="3" fontId="47" fillId="0" borderId="0" xfId="265" applyNumberFormat="1" applyFont="1" applyFill="1" applyBorder="1" applyAlignment="1">
      <alignment vertical="center"/>
      <protection/>
    </xf>
    <xf numFmtId="3" fontId="47" fillId="0" borderId="0" xfId="265" applyNumberFormat="1" applyFont="1" applyFill="1" applyAlignment="1">
      <alignment vertical="center"/>
      <protection/>
    </xf>
    <xf numFmtId="0" fontId="49" fillId="0" borderId="0" xfId="276" applyFont="1" applyFill="1" applyAlignment="1">
      <alignment horizontal="centerContinuous" vertical="center"/>
      <protection/>
    </xf>
    <xf numFmtId="0" fontId="49" fillId="0" borderId="0" xfId="276" applyFont="1" applyFill="1" applyBorder="1" applyAlignment="1">
      <alignment horizontal="centerContinuous" vertical="center"/>
      <protection/>
    </xf>
    <xf numFmtId="0" fontId="49" fillId="0" borderId="0" xfId="276" applyFont="1" applyFill="1" applyBorder="1" applyAlignment="1">
      <alignment vertical="center"/>
      <protection/>
    </xf>
    <xf numFmtId="0" fontId="47" fillId="0" borderId="0" xfId="276" applyFont="1" applyFill="1" applyBorder="1" applyAlignment="1">
      <alignment vertical="center"/>
      <protection/>
    </xf>
    <xf numFmtId="0" fontId="47" fillId="0" borderId="0" xfId="276" applyFont="1" applyFill="1" applyBorder="1" applyAlignment="1">
      <alignment horizontal="center" vertical="center"/>
      <protection/>
    </xf>
    <xf numFmtId="0" fontId="47" fillId="0" borderId="0" xfId="276" applyFont="1" applyFill="1" applyBorder="1" applyAlignment="1">
      <alignment horizontal="right" vertical="center"/>
      <protection/>
    </xf>
    <xf numFmtId="0" fontId="47" fillId="0" borderId="0" xfId="276" applyFont="1" applyFill="1" applyAlignment="1">
      <alignment vertical="center"/>
      <protection/>
    </xf>
    <xf numFmtId="0" fontId="47" fillId="0" borderId="0" xfId="276" applyFont="1" applyFill="1" applyAlignment="1">
      <alignment horizontal="left" vertical="center"/>
      <protection/>
    </xf>
    <xf numFmtId="0" fontId="47" fillId="0" borderId="0" xfId="249" applyNumberFormat="1" applyFont="1" applyFill="1" applyBorder="1" applyAlignment="1">
      <alignment vertical="center"/>
      <protection/>
    </xf>
    <xf numFmtId="0" fontId="49" fillId="0" borderId="0" xfId="270" applyFont="1" applyFill="1" applyBorder="1" applyAlignment="1">
      <alignment horizontal="centerContinuous" vertical="center"/>
      <protection/>
    </xf>
    <xf numFmtId="0" fontId="49" fillId="0" borderId="0" xfId="270" applyFont="1" applyFill="1" applyAlignment="1">
      <alignment horizontal="centerContinuous" vertical="center"/>
      <protection/>
    </xf>
    <xf numFmtId="0" fontId="49" fillId="0" borderId="0" xfId="270" applyFont="1" applyFill="1" applyBorder="1" applyAlignment="1">
      <alignment vertical="center"/>
      <protection/>
    </xf>
    <xf numFmtId="0" fontId="47" fillId="0" borderId="0" xfId="270" applyFont="1" applyFill="1" applyBorder="1" applyAlignment="1">
      <alignment horizontal="center" vertical="center"/>
      <protection/>
    </xf>
    <xf numFmtId="0" fontId="47" fillId="0" borderId="0" xfId="270" applyFont="1" applyFill="1" applyBorder="1" applyAlignment="1">
      <alignment vertical="center"/>
      <protection/>
    </xf>
    <xf numFmtId="0" fontId="47" fillId="0" borderId="0" xfId="270" applyFont="1" applyFill="1" applyBorder="1" applyAlignment="1">
      <alignment horizontal="right" vertical="center"/>
      <protection/>
    </xf>
    <xf numFmtId="0" fontId="47" fillId="0" borderId="0" xfId="270" applyFont="1" applyFill="1" applyAlignment="1">
      <alignment vertical="center"/>
      <protection/>
    </xf>
    <xf numFmtId="0" fontId="47" fillId="0" borderId="0" xfId="273" applyFont="1" applyFill="1" applyBorder="1" applyAlignment="1">
      <alignment horizontal="left" vertical="center"/>
      <protection/>
    </xf>
    <xf numFmtId="3" fontId="47" fillId="0" borderId="0" xfId="273" applyNumberFormat="1" applyFont="1" applyFill="1" applyAlignment="1">
      <alignment vertical="center"/>
      <protection/>
    </xf>
    <xf numFmtId="41" fontId="47" fillId="0" borderId="0" xfId="270" applyNumberFormat="1" applyFont="1" applyFill="1" applyBorder="1" applyAlignment="1" applyProtection="1">
      <alignment vertical="center"/>
      <protection locked="0"/>
    </xf>
    <xf numFmtId="0" fontId="47" fillId="0" borderId="0" xfId="272" applyFont="1" applyFill="1" applyBorder="1" applyAlignment="1">
      <alignment vertical="center"/>
      <protection/>
    </xf>
    <xf numFmtId="0" fontId="49" fillId="0" borderId="0" xfId="266" applyFont="1" applyFill="1" applyAlignment="1">
      <alignment horizontal="centerContinuous" vertical="center"/>
      <protection/>
    </xf>
    <xf numFmtId="3" fontId="49" fillId="0" borderId="0" xfId="266" applyNumberFormat="1" applyFont="1" applyFill="1" applyAlignment="1">
      <alignment horizontal="centerContinuous" vertical="center"/>
      <protection/>
    </xf>
    <xf numFmtId="0" fontId="49" fillId="0" borderId="0" xfId="266" applyFont="1" applyFill="1" applyBorder="1" applyAlignment="1">
      <alignment horizontal="left" vertical="center"/>
      <protection/>
    </xf>
    <xf numFmtId="0" fontId="49" fillId="0" borderId="0" xfId="266" applyFont="1" applyFill="1" applyBorder="1" applyAlignment="1">
      <alignment vertical="center"/>
      <protection/>
    </xf>
    <xf numFmtId="0" fontId="47" fillId="0" borderId="0" xfId="266" applyFont="1" applyFill="1" applyBorder="1" applyAlignment="1">
      <alignment vertical="center"/>
      <protection/>
    </xf>
    <xf numFmtId="3" fontId="47" fillId="0" borderId="0" xfId="266" applyNumberFormat="1" applyFont="1" applyFill="1" applyBorder="1" applyAlignment="1">
      <alignment vertical="center"/>
      <protection/>
    </xf>
    <xf numFmtId="3" fontId="47" fillId="0" borderId="0" xfId="266" applyNumberFormat="1" applyFont="1" applyFill="1" applyBorder="1" applyAlignment="1">
      <alignment horizontal="left" vertical="center"/>
      <protection/>
    </xf>
    <xf numFmtId="0" fontId="47" fillId="0" borderId="0" xfId="266" applyFont="1" applyFill="1" applyAlignment="1">
      <alignment vertical="center"/>
      <protection/>
    </xf>
    <xf numFmtId="3" fontId="47" fillId="0" borderId="0" xfId="266" applyNumberFormat="1" applyFont="1" applyFill="1" applyAlignment="1">
      <alignment vertical="center"/>
      <protection/>
    </xf>
    <xf numFmtId="0" fontId="47" fillId="0" borderId="0" xfId="271" applyFont="1" applyFill="1" applyBorder="1" applyAlignment="1">
      <alignment horizontal="right" vertical="center"/>
      <protection/>
    </xf>
    <xf numFmtId="3" fontId="5" fillId="0" borderId="0" xfId="253" applyNumberFormat="1" applyFont="1" applyFill="1" applyAlignment="1">
      <alignment vertical="center"/>
      <protection/>
    </xf>
    <xf numFmtId="0" fontId="5" fillId="0" borderId="0" xfId="253" applyFont="1" applyFill="1" applyAlignment="1">
      <alignment vertical="center"/>
      <protection/>
    </xf>
    <xf numFmtId="0" fontId="5" fillId="0" borderId="0" xfId="253" applyFont="1" applyFill="1" applyBorder="1" applyAlignment="1">
      <alignment vertical="center"/>
      <protection/>
    </xf>
    <xf numFmtId="3" fontId="6" fillId="0" borderId="0" xfId="253" applyNumberFormat="1" applyFont="1" applyFill="1" applyAlignment="1">
      <alignment vertical="center"/>
      <protection/>
    </xf>
    <xf numFmtId="0" fontId="6" fillId="0" borderId="0" xfId="253" applyFont="1" applyFill="1" applyAlignment="1">
      <alignment vertical="center"/>
      <protection/>
    </xf>
    <xf numFmtId="0" fontId="6" fillId="0" borderId="0" xfId="253" applyFont="1" applyFill="1" applyBorder="1" applyAlignment="1">
      <alignment vertical="center"/>
      <protection/>
    </xf>
    <xf numFmtId="0" fontId="7" fillId="0" borderId="0" xfId="253" applyFont="1" applyFill="1" applyAlignment="1">
      <alignment horizontal="centerContinuous" vertical="center"/>
      <protection/>
    </xf>
    <xf numFmtId="3" fontId="7" fillId="0" borderId="0" xfId="253" applyNumberFormat="1" applyFont="1" applyFill="1" applyAlignment="1">
      <alignment horizontal="centerContinuous" vertical="center"/>
      <protection/>
    </xf>
    <xf numFmtId="0" fontId="7" fillId="0" borderId="0" xfId="253" applyFont="1" applyFill="1" applyBorder="1" applyAlignment="1">
      <alignment horizontal="centerContinuous" vertical="center"/>
      <protection/>
    </xf>
    <xf numFmtId="0" fontId="7" fillId="0" borderId="0" xfId="253" applyFont="1" applyFill="1" applyBorder="1" applyAlignment="1">
      <alignment vertical="center"/>
      <protection/>
    </xf>
    <xf numFmtId="3" fontId="47" fillId="0" borderId="0" xfId="253" applyNumberFormat="1" applyFont="1" applyFill="1" applyBorder="1" applyAlignment="1">
      <alignment vertical="center"/>
      <protection/>
    </xf>
    <xf numFmtId="0" fontId="47" fillId="0" borderId="0" xfId="253" applyFont="1" applyFill="1" applyBorder="1" applyAlignment="1">
      <alignment vertical="center"/>
      <protection/>
    </xf>
    <xf numFmtId="0" fontId="47" fillId="0" borderId="0" xfId="253" applyFont="1" applyFill="1" applyBorder="1" applyAlignment="1">
      <alignment horizontal="right" vertical="center"/>
      <protection/>
    </xf>
    <xf numFmtId="0" fontId="47" fillId="0" borderId="10" xfId="253" applyFont="1" applyFill="1" applyBorder="1" applyAlignment="1">
      <alignment vertical="center"/>
      <protection/>
    </xf>
    <xf numFmtId="3" fontId="47" fillId="0" borderId="10" xfId="253" applyNumberFormat="1" applyFont="1" applyFill="1" applyBorder="1" applyAlignment="1">
      <alignment vertical="center"/>
      <protection/>
    </xf>
    <xf numFmtId="0" fontId="47" fillId="0" borderId="18" xfId="253" applyFont="1" applyFill="1" applyBorder="1" applyAlignment="1">
      <alignment vertical="center"/>
      <protection/>
    </xf>
    <xf numFmtId="3" fontId="47" fillId="0" borderId="0" xfId="253" applyNumberFormat="1" applyFont="1" applyFill="1" applyAlignment="1">
      <alignment vertical="center"/>
      <protection/>
    </xf>
    <xf numFmtId="0" fontId="47" fillId="0" borderId="0" xfId="253" applyFont="1" applyFill="1" applyAlignment="1">
      <alignment vertical="center"/>
      <protection/>
    </xf>
    <xf numFmtId="0" fontId="9" fillId="0" borderId="0" xfId="253" applyFont="1" applyFill="1" applyAlignment="1">
      <alignment vertical="center"/>
      <protection/>
    </xf>
    <xf numFmtId="3" fontId="9" fillId="0" borderId="0" xfId="253" applyNumberFormat="1" applyFont="1" applyFill="1" applyAlignment="1">
      <alignment vertical="center"/>
      <protection/>
    </xf>
    <xf numFmtId="0" fontId="9" fillId="0" borderId="0" xfId="253" applyFont="1" applyFill="1" applyBorder="1" applyAlignment="1">
      <alignment vertical="center"/>
      <protection/>
    </xf>
    <xf numFmtId="3" fontId="47" fillId="0" borderId="0" xfId="267" applyNumberFormat="1" applyFont="1" applyFill="1" applyAlignment="1">
      <alignment vertical="center"/>
      <protection/>
    </xf>
    <xf numFmtId="3" fontId="47" fillId="0" borderId="0" xfId="0" applyNumberFormat="1" applyFont="1" applyFill="1" applyAlignment="1">
      <alignment vertical="center"/>
    </xf>
    <xf numFmtId="0" fontId="47" fillId="0" borderId="0" xfId="271" applyFont="1" applyFill="1" applyBorder="1" applyAlignment="1">
      <alignment horizontal="left" vertical="center"/>
      <protection/>
    </xf>
    <xf numFmtId="0" fontId="47" fillId="0" borderId="0" xfId="267" applyFont="1" applyFill="1" applyBorder="1" applyAlignment="1">
      <alignment vertical="center"/>
      <protection/>
    </xf>
    <xf numFmtId="0" fontId="47" fillId="0" borderId="0" xfId="253" applyFont="1" applyFill="1" applyBorder="1" applyAlignment="1">
      <alignment vertical="center" shrinkToFit="1"/>
      <protection/>
    </xf>
    <xf numFmtId="0" fontId="49" fillId="0" borderId="0" xfId="268" applyFont="1" applyFill="1" applyAlignment="1">
      <alignment horizontal="centerContinuous" vertical="center"/>
      <protection/>
    </xf>
    <xf numFmtId="3" fontId="49" fillId="0" borderId="0" xfId="268" applyNumberFormat="1" applyFont="1" applyFill="1" applyAlignment="1">
      <alignment horizontal="centerContinuous" vertical="center"/>
      <protection/>
    </xf>
    <xf numFmtId="0" fontId="49" fillId="0" borderId="0" xfId="268" applyFont="1" applyFill="1" applyBorder="1" applyAlignment="1">
      <alignment vertical="center"/>
      <protection/>
    </xf>
    <xf numFmtId="0" fontId="47" fillId="0" borderId="0" xfId="268" applyFont="1" applyFill="1" applyBorder="1" applyAlignment="1">
      <alignment vertical="center"/>
      <protection/>
    </xf>
    <xf numFmtId="0" fontId="47" fillId="0" borderId="0" xfId="268" applyFont="1" applyFill="1" applyBorder="1" applyAlignment="1">
      <alignment horizontal="center" vertical="center"/>
      <protection/>
    </xf>
    <xf numFmtId="0" fontId="47" fillId="0" borderId="0" xfId="268" applyNumberFormat="1" applyFont="1" applyFill="1" applyBorder="1" applyAlignment="1">
      <alignment vertical="center"/>
      <protection/>
    </xf>
    <xf numFmtId="3" fontId="47" fillId="0" borderId="0" xfId="268" applyNumberFormat="1" applyFont="1" applyFill="1" applyBorder="1" applyAlignment="1">
      <alignment horizontal="right" vertical="center"/>
      <protection/>
    </xf>
    <xf numFmtId="0" fontId="47" fillId="0" borderId="0" xfId="268" applyFont="1" applyFill="1" applyAlignment="1">
      <alignment vertical="center"/>
      <protection/>
    </xf>
    <xf numFmtId="3" fontId="47" fillId="0" borderId="0" xfId="268" applyNumberFormat="1" applyFont="1" applyFill="1" applyAlignment="1">
      <alignment vertical="center"/>
      <protection/>
    </xf>
    <xf numFmtId="0" fontId="47" fillId="0" borderId="0" xfId="275" applyFont="1" applyFill="1" applyBorder="1" applyAlignment="1" applyProtection="1">
      <alignment vertical="center"/>
      <protection/>
    </xf>
    <xf numFmtId="0" fontId="49" fillId="0" borderId="0" xfId="274" applyFont="1" applyFill="1" applyAlignment="1">
      <alignment horizontal="centerContinuous" vertical="center"/>
      <protection/>
    </xf>
    <xf numFmtId="0" fontId="49" fillId="0" borderId="0" xfId="274" applyFont="1" applyFill="1" applyBorder="1" applyAlignment="1">
      <alignment vertical="center"/>
      <protection/>
    </xf>
    <xf numFmtId="0" fontId="47" fillId="0" borderId="19" xfId="274" applyFont="1" applyFill="1" applyBorder="1" applyAlignment="1">
      <alignment vertical="center"/>
      <protection/>
    </xf>
    <xf numFmtId="0" fontId="47" fillId="0" borderId="0" xfId="274" applyFont="1" applyFill="1" applyBorder="1" applyAlignment="1">
      <alignment vertical="center"/>
      <protection/>
    </xf>
    <xf numFmtId="41" fontId="47" fillId="0" borderId="0" xfId="274" applyNumberFormat="1" applyFont="1" applyFill="1" applyBorder="1" applyAlignment="1" applyProtection="1">
      <alignment horizontal="right" vertical="center"/>
      <protection locked="0"/>
    </xf>
    <xf numFmtId="41" fontId="47" fillId="0" borderId="0" xfId="274" applyNumberFormat="1" applyFont="1" applyFill="1" applyAlignment="1">
      <alignment horizontal="right" vertical="center"/>
      <protection/>
    </xf>
    <xf numFmtId="0" fontId="47" fillId="0" borderId="20" xfId="274" applyFont="1" applyFill="1" applyBorder="1" applyAlignment="1">
      <alignment vertical="center"/>
      <protection/>
    </xf>
    <xf numFmtId="0" fontId="47" fillId="0" borderId="0" xfId="274" applyFont="1" applyFill="1" applyBorder="1" applyAlignment="1">
      <alignment horizontal="center" vertical="center"/>
      <protection/>
    </xf>
    <xf numFmtId="0" fontId="47" fillId="0" borderId="0" xfId="274" applyFont="1" applyFill="1" applyAlignment="1">
      <alignment vertical="center"/>
      <protection/>
    </xf>
    <xf numFmtId="0" fontId="47" fillId="0" borderId="0" xfId="274" applyFont="1" applyFill="1" applyAlignment="1">
      <alignment horizontal="left" vertical="center"/>
      <protection/>
    </xf>
    <xf numFmtId="3" fontId="49" fillId="0" borderId="0" xfId="274" applyNumberFormat="1" applyFont="1" applyFill="1" applyAlignment="1">
      <alignment horizontal="center" vertical="center" shrinkToFit="1"/>
      <protection/>
    </xf>
    <xf numFmtId="3" fontId="47" fillId="0" borderId="19" xfId="274" applyNumberFormat="1" applyFont="1" applyFill="1" applyBorder="1" applyAlignment="1">
      <alignment vertical="center"/>
      <protection/>
    </xf>
    <xf numFmtId="0" fontId="47" fillId="0" borderId="21" xfId="274" applyNumberFormat="1" applyFont="1" applyFill="1" applyBorder="1" applyAlignment="1">
      <alignment horizontal="center" vertical="center"/>
      <protection/>
    </xf>
    <xf numFmtId="41" fontId="47" fillId="0" borderId="0" xfId="216" applyNumberFormat="1" applyFont="1" applyFill="1" applyAlignment="1" applyProtection="1">
      <alignment horizontal="right" vertical="center" wrapText="1"/>
      <protection locked="0"/>
    </xf>
    <xf numFmtId="0" fontId="47" fillId="0" borderId="2" xfId="274" applyFont="1" applyFill="1" applyBorder="1" applyAlignment="1">
      <alignment horizontal="right" vertical="center" shrinkToFit="1"/>
      <protection/>
    </xf>
    <xf numFmtId="0" fontId="47" fillId="0" borderId="0" xfId="274" applyNumberFormat="1" applyFont="1" applyFill="1" applyBorder="1" applyAlignment="1">
      <alignment vertical="center"/>
      <protection/>
    </xf>
    <xf numFmtId="3" fontId="47" fillId="0" borderId="19" xfId="274" applyNumberFormat="1" applyFont="1" applyFill="1" applyBorder="1" applyAlignment="1">
      <alignment horizontal="right" vertical="center"/>
      <protection/>
    </xf>
    <xf numFmtId="186" fontId="47" fillId="0" borderId="19" xfId="274" applyNumberFormat="1" applyFont="1" applyFill="1" applyBorder="1" applyAlignment="1">
      <alignment horizontal="right" vertical="center"/>
      <protection/>
    </xf>
    <xf numFmtId="0" fontId="47" fillId="0" borderId="22" xfId="274" applyFont="1" applyFill="1" applyBorder="1" applyAlignment="1">
      <alignment vertical="center" shrinkToFit="1"/>
      <protection/>
    </xf>
    <xf numFmtId="3" fontId="47" fillId="0" borderId="0" xfId="274" applyNumberFormat="1" applyFont="1" applyFill="1" applyBorder="1" applyAlignment="1">
      <alignment horizontal="right" vertical="center"/>
      <protection/>
    </xf>
    <xf numFmtId="0" fontId="47" fillId="0" borderId="0" xfId="274" applyFont="1" applyFill="1" applyBorder="1" applyAlignment="1">
      <alignment vertical="center" shrinkToFit="1"/>
      <protection/>
    </xf>
    <xf numFmtId="3" fontId="47" fillId="0" borderId="0" xfId="274" applyNumberFormat="1" applyFont="1" applyFill="1" applyAlignment="1">
      <alignment vertical="center"/>
      <protection/>
    </xf>
    <xf numFmtId="0" fontId="47" fillId="0" borderId="0" xfId="274" applyFont="1" applyFill="1" applyAlignment="1">
      <alignment vertical="center" shrinkToFit="1"/>
      <protection/>
    </xf>
    <xf numFmtId="0" fontId="49" fillId="0" borderId="0" xfId="271" applyFont="1" applyFill="1" applyBorder="1" applyAlignment="1">
      <alignment vertical="center"/>
      <protection/>
    </xf>
    <xf numFmtId="0" fontId="47" fillId="0" borderId="0" xfId="271" applyFont="1" applyFill="1" applyBorder="1" applyAlignment="1">
      <alignment vertical="center"/>
      <protection/>
    </xf>
    <xf numFmtId="49" fontId="47" fillId="0" borderId="0" xfId="271" applyNumberFormat="1" applyFont="1" applyFill="1" applyBorder="1" applyAlignment="1">
      <alignment vertical="center"/>
      <protection/>
    </xf>
    <xf numFmtId="3" fontId="47" fillId="0" borderId="0" xfId="271" applyNumberFormat="1" applyFont="1" applyFill="1" applyBorder="1" applyAlignment="1">
      <alignment vertical="center"/>
      <protection/>
    </xf>
    <xf numFmtId="0" fontId="47" fillId="0" borderId="0" xfId="271" applyNumberFormat="1" applyFont="1" applyFill="1" applyBorder="1" applyAlignment="1">
      <alignment vertical="center"/>
      <protection/>
    </xf>
    <xf numFmtId="3" fontId="6" fillId="0" borderId="0" xfId="277" applyNumberFormat="1" applyFont="1" applyFill="1" applyBorder="1" applyAlignment="1">
      <alignment horizontal="center" vertical="center"/>
      <protection/>
    </xf>
    <xf numFmtId="0" fontId="6" fillId="0" borderId="23" xfId="277" applyFont="1" applyFill="1" applyBorder="1" applyAlignment="1">
      <alignment horizontal="center" vertical="center"/>
      <protection/>
    </xf>
    <xf numFmtId="0" fontId="6" fillId="0" borderId="24" xfId="277" applyFont="1" applyFill="1" applyBorder="1" applyAlignment="1">
      <alignment horizontal="center" vertical="center"/>
      <protection/>
    </xf>
    <xf numFmtId="3" fontId="6" fillId="0" borderId="25" xfId="277" applyNumberFormat="1" applyFont="1" applyFill="1" applyBorder="1" applyAlignment="1">
      <alignment horizontal="center" vertical="center"/>
      <protection/>
    </xf>
    <xf numFmtId="3" fontId="6" fillId="0" borderId="24" xfId="277" applyNumberFormat="1" applyFont="1" applyFill="1" applyBorder="1" applyAlignment="1">
      <alignment horizontal="center" vertical="center"/>
      <protection/>
    </xf>
    <xf numFmtId="0" fontId="6" fillId="0" borderId="26" xfId="277" applyFont="1" applyFill="1" applyBorder="1" applyAlignment="1">
      <alignment horizontal="center" vertical="center"/>
      <protection/>
    </xf>
    <xf numFmtId="0" fontId="47" fillId="0" borderId="27" xfId="277" applyNumberFormat="1" applyFont="1" applyFill="1" applyBorder="1" applyAlignment="1">
      <alignment horizontal="left" vertical="center"/>
      <protection/>
    </xf>
    <xf numFmtId="3" fontId="47" fillId="0" borderId="10" xfId="277" applyNumberFormat="1" applyFont="1" applyFill="1" applyBorder="1" applyAlignment="1">
      <alignment horizontal="center" vertical="center"/>
      <protection/>
    </xf>
    <xf numFmtId="3" fontId="47" fillId="0" borderId="27" xfId="277" applyNumberFormat="1" applyFont="1" applyFill="1" applyBorder="1" applyAlignment="1">
      <alignment horizontal="center" vertical="center"/>
      <protection/>
    </xf>
    <xf numFmtId="0" fontId="47" fillId="0" borderId="10" xfId="277" applyNumberFormat="1" applyFont="1" applyFill="1" applyBorder="1" applyAlignment="1">
      <alignment horizontal="centerContinuous" vertical="center"/>
      <protection/>
    </xf>
    <xf numFmtId="3" fontId="47" fillId="0" borderId="0" xfId="277" applyNumberFormat="1" applyFont="1" applyFill="1" applyBorder="1" applyAlignment="1">
      <alignment vertical="center"/>
      <protection/>
    </xf>
    <xf numFmtId="176" fontId="47" fillId="0" borderId="0" xfId="277" applyNumberFormat="1" applyFont="1" applyFill="1" applyBorder="1" applyAlignment="1">
      <alignment vertical="center"/>
      <protection/>
    </xf>
    <xf numFmtId="3" fontId="47" fillId="0" borderId="0" xfId="277" applyNumberFormat="1" applyFont="1" applyFill="1" applyBorder="1" applyAlignment="1">
      <alignment horizontal="right" vertical="center"/>
      <protection/>
    </xf>
    <xf numFmtId="0" fontId="47" fillId="0" borderId="0" xfId="277" applyFont="1" applyFill="1" applyBorder="1" applyAlignment="1">
      <alignment horizontal="right" vertical="center"/>
      <protection/>
    </xf>
    <xf numFmtId="0" fontId="47" fillId="0" borderId="10" xfId="277" applyFont="1" applyFill="1" applyBorder="1" applyAlignment="1">
      <alignment vertical="center"/>
      <protection/>
    </xf>
    <xf numFmtId="0" fontId="47" fillId="0" borderId="0" xfId="265" applyFont="1" applyFill="1" applyBorder="1" applyAlignment="1">
      <alignment horizontal="right" vertical="center"/>
      <protection/>
    </xf>
    <xf numFmtId="0" fontId="47" fillId="0" borderId="10" xfId="265" applyFont="1" applyFill="1" applyBorder="1" applyAlignment="1">
      <alignment vertical="center"/>
      <protection/>
    </xf>
    <xf numFmtId="3" fontId="47" fillId="0" borderId="18" xfId="265" applyNumberFormat="1" applyFont="1" applyFill="1" applyBorder="1" applyAlignment="1">
      <alignment vertical="center"/>
      <protection/>
    </xf>
    <xf numFmtId="3" fontId="47" fillId="0" borderId="10" xfId="265" applyNumberFormat="1" applyFont="1" applyFill="1" applyBorder="1" applyAlignment="1">
      <alignment vertical="center"/>
      <protection/>
    </xf>
    <xf numFmtId="3" fontId="47" fillId="0" borderId="27" xfId="265" applyNumberFormat="1" applyFont="1" applyFill="1" applyBorder="1" applyAlignment="1">
      <alignment vertical="center"/>
      <protection/>
    </xf>
    <xf numFmtId="0" fontId="47" fillId="0" borderId="27" xfId="265" applyFont="1" applyFill="1" applyBorder="1" applyAlignment="1">
      <alignment vertical="center"/>
      <protection/>
    </xf>
    <xf numFmtId="0" fontId="47" fillId="0" borderId="0" xfId="266" applyFont="1" applyFill="1" applyBorder="1" applyAlignment="1">
      <alignment horizontal="right" vertical="center"/>
      <protection/>
    </xf>
    <xf numFmtId="0" fontId="47" fillId="0" borderId="27" xfId="266" applyFont="1" applyFill="1" applyBorder="1" applyAlignment="1">
      <alignment vertical="center"/>
      <protection/>
    </xf>
    <xf numFmtId="3" fontId="47" fillId="0" borderId="10" xfId="266" applyNumberFormat="1" applyFont="1" applyFill="1" applyBorder="1" applyAlignment="1">
      <alignment vertical="center"/>
      <protection/>
    </xf>
    <xf numFmtId="3" fontId="47" fillId="0" borderId="10" xfId="266" applyNumberFormat="1" applyFont="1" applyFill="1" applyBorder="1" applyAlignment="1">
      <alignment horizontal="left" vertical="center"/>
      <protection/>
    </xf>
    <xf numFmtId="0" fontId="47" fillId="0" borderId="18" xfId="266" applyFont="1" applyFill="1" applyBorder="1" applyAlignment="1">
      <alignment vertical="center"/>
      <protection/>
    </xf>
    <xf numFmtId="0" fontId="52" fillId="0" borderId="0" xfId="0" applyFont="1" applyFill="1" applyAlignment="1">
      <alignment vertical="center"/>
    </xf>
    <xf numFmtId="3" fontId="6" fillId="0" borderId="0" xfId="265" applyNumberFormat="1" applyFont="1" applyFill="1" applyBorder="1" applyAlignment="1">
      <alignment vertical="center"/>
      <protection/>
    </xf>
    <xf numFmtId="3" fontId="40" fillId="0" borderId="0" xfId="265" applyNumberFormat="1" applyFont="1" applyFill="1" applyBorder="1" applyAlignment="1">
      <alignment vertical="center"/>
      <protection/>
    </xf>
    <xf numFmtId="0" fontId="48" fillId="0" borderId="0" xfId="265" applyFont="1" applyFill="1" applyAlignment="1">
      <alignment vertical="center"/>
      <protection/>
    </xf>
    <xf numFmtId="3" fontId="48" fillId="0" borderId="0" xfId="265" applyNumberFormat="1" applyFont="1" applyFill="1" applyAlignment="1">
      <alignment vertical="center"/>
      <protection/>
    </xf>
    <xf numFmtId="0" fontId="48" fillId="0" borderId="0" xfId="265" applyFont="1" applyFill="1" applyBorder="1" applyAlignment="1">
      <alignment vertical="center"/>
      <protection/>
    </xf>
    <xf numFmtId="0" fontId="9" fillId="0" borderId="0" xfId="270" applyFont="1" applyFill="1" applyBorder="1" applyAlignment="1">
      <alignment horizontal="right" vertical="center"/>
      <protection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249" applyFont="1" applyFill="1">
      <alignment vertical="center"/>
      <protection/>
    </xf>
    <xf numFmtId="49" fontId="47" fillId="0" borderId="0" xfId="276" applyNumberFormat="1" applyFont="1" applyFill="1" applyBorder="1" applyAlignment="1">
      <alignment horizontal="left" vertical="center"/>
      <protection/>
    </xf>
    <xf numFmtId="0" fontId="47" fillId="0" borderId="0" xfId="276" applyFont="1" applyFill="1" applyBorder="1" applyAlignment="1">
      <alignment horizontal="centerContinuous" vertical="center"/>
      <protection/>
    </xf>
    <xf numFmtId="0" fontId="47" fillId="0" borderId="27" xfId="276" applyFont="1" applyFill="1" applyBorder="1" applyAlignment="1">
      <alignment horizontal="center" vertical="center"/>
      <protection/>
    </xf>
    <xf numFmtId="41" fontId="47" fillId="0" borderId="10" xfId="216" applyFont="1" applyFill="1" applyBorder="1" applyAlignment="1">
      <alignment vertical="center"/>
    </xf>
    <xf numFmtId="41" fontId="47" fillId="0" borderId="10" xfId="216" applyFont="1" applyFill="1" applyBorder="1" applyAlignment="1">
      <alignment horizontal="right" vertical="center"/>
    </xf>
    <xf numFmtId="0" fontId="47" fillId="0" borderId="18" xfId="276" applyFont="1" applyFill="1" applyBorder="1" applyAlignment="1">
      <alignment vertical="center"/>
      <protection/>
    </xf>
    <xf numFmtId="49" fontId="47" fillId="0" borderId="0" xfId="270" applyNumberFormat="1" applyFont="1" applyFill="1" applyBorder="1" applyAlignment="1">
      <alignment horizontal="left" vertical="center"/>
      <protection/>
    </xf>
    <xf numFmtId="0" fontId="47" fillId="0" borderId="0" xfId="270" applyFont="1" applyFill="1" applyBorder="1" applyAlignment="1">
      <alignment horizontal="centerContinuous" vertical="center"/>
      <protection/>
    </xf>
    <xf numFmtId="0" fontId="47" fillId="0" borderId="27" xfId="270" applyFont="1" applyFill="1" applyBorder="1" applyAlignment="1">
      <alignment horizontal="center" vertical="center"/>
      <protection/>
    </xf>
    <xf numFmtId="0" fontId="47" fillId="0" borderId="10" xfId="270" applyFont="1" applyFill="1" applyBorder="1" applyAlignment="1">
      <alignment vertical="center"/>
      <protection/>
    </xf>
    <xf numFmtId="0" fontId="47" fillId="0" borderId="10" xfId="270" applyFont="1" applyFill="1" applyBorder="1" applyAlignment="1">
      <alignment horizontal="right" vertical="center"/>
      <protection/>
    </xf>
    <xf numFmtId="0" fontId="47" fillId="0" borderId="18" xfId="270" applyFont="1" applyFill="1" applyBorder="1" applyAlignment="1">
      <alignment vertical="center"/>
      <protection/>
    </xf>
    <xf numFmtId="0" fontId="47" fillId="0" borderId="10" xfId="270" applyFont="1" applyFill="1" applyBorder="1" applyAlignment="1">
      <alignment horizontal="center" vertical="center"/>
      <protection/>
    </xf>
    <xf numFmtId="41" fontId="47" fillId="0" borderId="10" xfId="270" applyNumberFormat="1" applyFont="1" applyFill="1" applyBorder="1" applyAlignment="1" applyProtection="1">
      <alignment vertical="center"/>
      <protection locked="0"/>
    </xf>
    <xf numFmtId="0" fontId="6" fillId="0" borderId="10" xfId="265" applyFont="1" applyFill="1" applyBorder="1" applyAlignment="1">
      <alignment vertical="center"/>
      <protection/>
    </xf>
    <xf numFmtId="0" fontId="6" fillId="0" borderId="27" xfId="265" applyFont="1" applyFill="1" applyBorder="1" applyAlignment="1">
      <alignment vertical="center"/>
      <protection/>
    </xf>
    <xf numFmtId="3" fontId="6" fillId="0" borderId="10" xfId="265" applyNumberFormat="1" applyFont="1" applyFill="1" applyBorder="1" applyAlignment="1">
      <alignment vertical="center"/>
      <protection/>
    </xf>
    <xf numFmtId="3" fontId="40" fillId="0" borderId="10" xfId="265" applyNumberFormat="1" applyFont="1" applyFill="1" applyBorder="1" applyAlignment="1">
      <alignment vertical="center"/>
      <protection/>
    </xf>
    <xf numFmtId="3" fontId="6" fillId="0" borderId="18" xfId="265" applyNumberFormat="1" applyFont="1" applyFill="1" applyBorder="1" applyAlignment="1">
      <alignment vertical="center"/>
      <protection/>
    </xf>
    <xf numFmtId="3" fontId="47" fillId="0" borderId="0" xfId="268" applyNumberFormat="1" applyFont="1" applyFill="1" applyBorder="1" applyAlignment="1">
      <alignment vertical="center"/>
      <protection/>
    </xf>
    <xf numFmtId="0" fontId="47" fillId="0" borderId="0" xfId="268" applyFont="1" applyFill="1" applyBorder="1" applyAlignment="1">
      <alignment horizontal="right" vertical="center"/>
      <protection/>
    </xf>
    <xf numFmtId="49" fontId="47" fillId="0" borderId="27" xfId="268" applyNumberFormat="1" applyFont="1" applyFill="1" applyBorder="1" applyAlignment="1">
      <alignment horizontal="center" vertical="center"/>
      <protection/>
    </xf>
    <xf numFmtId="41" fontId="47" fillId="0" borderId="10" xfId="268" applyNumberFormat="1" applyFont="1" applyFill="1" applyBorder="1" applyAlignment="1" applyProtection="1">
      <alignment horizontal="right" vertical="center"/>
      <protection locked="0"/>
    </xf>
    <xf numFmtId="41" fontId="47" fillId="0" borderId="10" xfId="268" applyNumberFormat="1" applyFont="1" applyFill="1" applyBorder="1" applyAlignment="1">
      <alignment horizontal="right" vertical="center"/>
      <protection/>
    </xf>
    <xf numFmtId="0" fontId="47" fillId="0" borderId="18" xfId="268" applyFont="1" applyFill="1" applyBorder="1" applyAlignment="1">
      <alignment horizontal="right" vertical="center"/>
      <protection/>
    </xf>
    <xf numFmtId="0" fontId="47" fillId="0" borderId="0" xfId="271" applyNumberFormat="1" applyFont="1" applyFill="1" applyBorder="1" applyAlignment="1" applyProtection="1">
      <alignment horizontal="centerContinuous" vertical="center"/>
      <protection locked="0"/>
    </xf>
    <xf numFmtId="3" fontId="47" fillId="0" borderId="0" xfId="271" applyNumberFormat="1" applyFont="1" applyFill="1" applyBorder="1" applyAlignment="1">
      <alignment horizontal="left" vertical="center"/>
      <protection/>
    </xf>
    <xf numFmtId="3" fontId="47" fillId="0" borderId="0" xfId="271" applyNumberFormat="1" applyFont="1" applyFill="1" applyBorder="1" applyAlignment="1">
      <alignment horizontal="centerContinuous" vertical="center"/>
      <protection/>
    </xf>
    <xf numFmtId="0" fontId="47" fillId="0" borderId="10" xfId="271" applyNumberFormat="1" applyFont="1" applyFill="1" applyBorder="1" applyAlignment="1">
      <alignment horizontal="center" vertical="center"/>
      <protection/>
    </xf>
    <xf numFmtId="41" fontId="47" fillId="0" borderId="18" xfId="223" applyNumberFormat="1" applyFont="1" applyFill="1" applyBorder="1" applyAlignment="1" applyProtection="1">
      <alignment horizontal="right" vertical="center"/>
      <protection locked="0"/>
    </xf>
    <xf numFmtId="41" fontId="47" fillId="0" borderId="10" xfId="223" applyNumberFormat="1" applyFont="1" applyFill="1" applyBorder="1" applyAlignment="1" applyProtection="1">
      <alignment horizontal="right" vertical="center"/>
      <protection locked="0"/>
    </xf>
    <xf numFmtId="41" fontId="47" fillId="0" borderId="10" xfId="274" applyNumberFormat="1" applyFont="1" applyFill="1" applyBorder="1" applyAlignment="1">
      <alignment horizontal="right" vertical="center"/>
      <protection/>
    </xf>
    <xf numFmtId="41" fontId="47" fillId="0" borderId="10" xfId="271" applyNumberFormat="1" applyFont="1" applyFill="1" applyBorder="1" applyAlignment="1" applyProtection="1">
      <alignment horizontal="right" vertical="center"/>
      <protection locked="0"/>
    </xf>
    <xf numFmtId="41" fontId="47" fillId="0" borderId="10" xfId="271" applyNumberFormat="1" applyFont="1" applyFill="1" applyBorder="1" applyAlignment="1">
      <alignment horizontal="right" vertical="center" shrinkToFit="1"/>
      <protection/>
    </xf>
    <xf numFmtId="41" fontId="47" fillId="0" borderId="27" xfId="271" applyNumberFormat="1" applyFont="1" applyFill="1" applyBorder="1" applyAlignment="1">
      <alignment horizontal="right" vertical="center"/>
      <protection/>
    </xf>
    <xf numFmtId="0" fontId="47" fillId="0" borderId="18" xfId="271" applyFont="1" applyFill="1" applyBorder="1" applyAlignment="1">
      <alignment horizontal="right" vertical="center" shrinkToFit="1"/>
      <protection/>
    </xf>
    <xf numFmtId="0" fontId="6" fillId="0" borderId="0" xfId="271" applyFont="1" applyFill="1" applyAlignment="1">
      <alignment horizontal="right" vertical="center"/>
      <protection/>
    </xf>
    <xf numFmtId="0" fontId="6" fillId="0" borderId="0" xfId="274" applyFont="1" applyFill="1" applyAlignment="1">
      <alignment horizontal="right" vertical="center"/>
      <protection/>
    </xf>
    <xf numFmtId="0" fontId="6" fillId="0" borderId="0" xfId="267" applyFont="1" applyFill="1" applyAlignment="1">
      <alignment horizontal="right" vertical="center"/>
      <protection/>
    </xf>
    <xf numFmtId="0" fontId="5" fillId="0" borderId="0" xfId="253" applyFont="1" applyFill="1" applyAlignment="1">
      <alignment horizontal="right" vertical="center"/>
      <protection/>
    </xf>
    <xf numFmtId="0" fontId="49" fillId="0" borderId="0" xfId="253" applyFont="1" applyFill="1" applyAlignment="1">
      <alignment horizontal="center" vertical="center"/>
      <protection/>
    </xf>
    <xf numFmtId="0" fontId="49" fillId="0" borderId="0" xfId="253" applyFont="1" applyFill="1" applyBorder="1" applyAlignment="1">
      <alignment vertical="center"/>
      <protection/>
    </xf>
    <xf numFmtId="0" fontId="6" fillId="0" borderId="0" xfId="270" applyFont="1" applyFill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0" xfId="276" applyFont="1" applyFill="1" applyAlignment="1">
      <alignment horizontal="right" vertical="center"/>
      <protection/>
    </xf>
    <xf numFmtId="0" fontId="6" fillId="0" borderId="0" xfId="277" applyFont="1" applyFill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47" fillId="0" borderId="21" xfId="274" applyFont="1" applyFill="1" applyBorder="1" applyAlignment="1">
      <alignment vertical="center"/>
      <protection/>
    </xf>
    <xf numFmtId="41" fontId="47" fillId="0" borderId="0" xfId="274" applyNumberFormat="1" applyFont="1" applyFill="1" applyBorder="1" applyAlignment="1">
      <alignment horizontal="center" vertical="center"/>
      <protection/>
    </xf>
    <xf numFmtId="0" fontId="47" fillId="0" borderId="26" xfId="274" applyFont="1" applyFill="1" applyBorder="1" applyAlignment="1">
      <alignment vertical="center"/>
      <protection/>
    </xf>
    <xf numFmtId="0" fontId="49" fillId="0" borderId="0" xfId="274" applyFont="1" applyFill="1" applyAlignment="1">
      <alignment vertical="center"/>
      <protection/>
    </xf>
    <xf numFmtId="41" fontId="51" fillId="0" borderId="0" xfId="0" applyNumberFormat="1" applyFont="1" applyFill="1" applyBorder="1" applyAlignment="1" applyProtection="1">
      <alignment horizontal="right" vertical="center"/>
      <protection locked="0"/>
    </xf>
    <xf numFmtId="0" fontId="40" fillId="0" borderId="0" xfId="248" applyNumberFormat="1" applyFont="1" applyFill="1" applyAlignment="1">
      <alignment vertical="center"/>
      <protection/>
    </xf>
    <xf numFmtId="0" fontId="47" fillId="0" borderId="0" xfId="248" applyNumberFormat="1" applyFont="1" applyFill="1">
      <alignment vertical="center"/>
      <protection/>
    </xf>
    <xf numFmtId="0" fontId="6" fillId="0" borderId="0" xfId="277" applyFont="1" applyFill="1" applyBorder="1" applyAlignment="1">
      <alignment horizontal="right" vertical="center"/>
      <protection/>
    </xf>
    <xf numFmtId="0" fontId="47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45" fillId="0" borderId="0" xfId="277" applyFont="1" applyFill="1" applyAlignment="1">
      <alignment vertical="center"/>
      <protection/>
    </xf>
    <xf numFmtId="0" fontId="68" fillId="0" borderId="0" xfId="248" applyNumberFormat="1" applyFont="1" applyFill="1">
      <alignment vertical="center"/>
      <protection/>
    </xf>
    <xf numFmtId="0" fontId="0" fillId="0" borderId="0" xfId="248" applyNumberFormat="1" applyFont="1" applyFill="1">
      <alignment vertical="center"/>
      <protection/>
    </xf>
    <xf numFmtId="0" fontId="68" fillId="0" borderId="0" xfId="248" applyNumberFormat="1" applyFont="1" applyFill="1" applyAlignment="1">
      <alignment horizontal="right" vertical="center"/>
      <protection/>
    </xf>
    <xf numFmtId="0" fontId="12" fillId="0" borderId="0" xfId="248" applyNumberFormat="1" applyFont="1" applyFill="1">
      <alignment vertical="center"/>
      <protection/>
    </xf>
    <xf numFmtId="0" fontId="47" fillId="0" borderId="26" xfId="270" applyFont="1" applyFill="1" applyBorder="1" applyAlignment="1">
      <alignment vertical="center"/>
      <protection/>
    </xf>
    <xf numFmtId="0" fontId="51" fillId="0" borderId="0" xfId="276" applyFont="1" applyFill="1" applyBorder="1" applyAlignment="1">
      <alignment vertical="center"/>
      <protection/>
    </xf>
    <xf numFmtId="0" fontId="51" fillId="0" borderId="0" xfId="270" applyFont="1" applyFill="1" applyBorder="1" applyAlignment="1">
      <alignment vertical="center"/>
      <protection/>
    </xf>
    <xf numFmtId="3" fontId="47" fillId="0" borderId="10" xfId="277" applyNumberFormat="1" applyFont="1" applyFill="1" applyBorder="1" applyAlignment="1">
      <alignment horizontal="right" vertical="center"/>
      <protection/>
    </xf>
    <xf numFmtId="176" fontId="47" fillId="0" borderId="10" xfId="277" applyNumberFormat="1" applyFont="1" applyFill="1" applyBorder="1" applyAlignment="1">
      <alignment horizontal="right" vertical="center"/>
      <protection/>
    </xf>
    <xf numFmtId="177" fontId="47" fillId="0" borderId="10" xfId="277" applyNumberFormat="1" applyFont="1" applyFill="1" applyBorder="1" applyAlignment="1">
      <alignment horizontal="right" vertical="center"/>
      <protection/>
    </xf>
    <xf numFmtId="177" fontId="47" fillId="0" borderId="10" xfId="277" applyNumberFormat="1" applyFont="1" applyFill="1" applyBorder="1" applyAlignment="1">
      <alignment horizontal="center" vertical="center"/>
      <protection/>
    </xf>
    <xf numFmtId="0" fontId="51" fillId="0" borderId="0" xfId="265" applyFont="1" applyFill="1" applyBorder="1" applyAlignment="1">
      <alignment vertical="center"/>
      <protection/>
    </xf>
    <xf numFmtId="0" fontId="51" fillId="0" borderId="0" xfId="253" applyFont="1" applyFill="1" applyBorder="1" applyAlignment="1">
      <alignment vertical="center" shrinkToFit="1"/>
      <protection/>
    </xf>
    <xf numFmtId="0" fontId="51" fillId="0" borderId="0" xfId="265" applyNumberFormat="1" applyFont="1" applyFill="1" applyBorder="1" applyAlignment="1">
      <alignment vertical="center"/>
      <protection/>
    </xf>
    <xf numFmtId="3" fontId="51" fillId="0" borderId="0" xfId="271" applyNumberFormat="1" applyFont="1" applyFill="1" applyBorder="1" applyAlignment="1">
      <alignment vertical="center"/>
      <protection/>
    </xf>
    <xf numFmtId="0" fontId="51" fillId="0" borderId="0" xfId="251" applyNumberFormat="1" applyFont="1" applyFill="1" applyBorder="1" applyAlignment="1">
      <alignment vertical="center"/>
      <protection/>
    </xf>
    <xf numFmtId="0" fontId="47" fillId="0" borderId="0" xfId="251" applyNumberFormat="1" applyFont="1" applyFill="1" applyBorder="1" applyAlignment="1">
      <alignment vertical="center"/>
      <protection/>
    </xf>
    <xf numFmtId="0" fontId="51" fillId="0" borderId="0" xfId="250" applyFont="1" applyFill="1" applyAlignment="1">
      <alignment vertical="center"/>
      <protection/>
    </xf>
    <xf numFmtId="3" fontId="6" fillId="0" borderId="0" xfId="269" applyNumberFormat="1" applyFont="1" applyFill="1" applyAlignment="1">
      <alignment vertical="center"/>
      <protection/>
    </xf>
    <xf numFmtId="3" fontId="6" fillId="0" borderId="0" xfId="269" applyNumberFormat="1" applyFont="1" applyFill="1" applyBorder="1" applyAlignment="1">
      <alignment horizontal="left" vertical="center"/>
      <protection/>
    </xf>
    <xf numFmtId="0" fontId="6" fillId="0" borderId="0" xfId="269" applyFont="1" applyFill="1" applyAlignment="1">
      <alignment horizontal="right" vertical="center"/>
      <protection/>
    </xf>
    <xf numFmtId="0" fontId="6" fillId="0" borderId="0" xfId="269" applyFont="1" applyFill="1" applyBorder="1" applyAlignment="1">
      <alignment vertical="center"/>
      <protection/>
    </xf>
    <xf numFmtId="0" fontId="6" fillId="0" borderId="0" xfId="269" applyFont="1" applyFill="1" applyAlignment="1">
      <alignment vertical="center"/>
      <protection/>
    </xf>
    <xf numFmtId="0" fontId="49" fillId="0" borderId="0" xfId="269" applyFont="1" applyFill="1" applyAlignment="1">
      <alignment horizontal="centerContinuous" vertical="center"/>
      <protection/>
    </xf>
    <xf numFmtId="3" fontId="49" fillId="0" borderId="0" xfId="269" applyNumberFormat="1" applyFont="1" applyFill="1" applyAlignment="1">
      <alignment horizontal="centerContinuous" vertical="center"/>
      <protection/>
    </xf>
    <xf numFmtId="3" fontId="49" fillId="0" borderId="0" xfId="269" applyNumberFormat="1" applyFont="1" applyFill="1" applyBorder="1" applyAlignment="1">
      <alignment horizontal="centerContinuous" vertical="center"/>
      <protection/>
    </xf>
    <xf numFmtId="0" fontId="49" fillId="0" borderId="0" xfId="269" applyFont="1" applyFill="1" applyBorder="1" applyAlignment="1">
      <alignment vertical="center"/>
      <protection/>
    </xf>
    <xf numFmtId="0" fontId="7" fillId="0" borderId="0" xfId="269" applyFont="1" applyFill="1" applyAlignment="1">
      <alignment horizontal="centerContinuous" vertical="center"/>
      <protection/>
    </xf>
    <xf numFmtId="3" fontId="7" fillId="0" borderId="0" xfId="269" applyNumberFormat="1" applyFont="1" applyFill="1" applyAlignment="1">
      <alignment horizontal="centerContinuous" vertical="center"/>
      <protection/>
    </xf>
    <xf numFmtId="3" fontId="7" fillId="0" borderId="0" xfId="269" applyNumberFormat="1" applyFont="1" applyFill="1" applyBorder="1" applyAlignment="1">
      <alignment horizontal="left" vertical="center"/>
      <protection/>
    </xf>
    <xf numFmtId="0" fontId="7" fillId="0" borderId="0" xfId="269" applyFont="1" applyFill="1" applyBorder="1" applyAlignment="1">
      <alignment vertical="center"/>
      <protection/>
    </xf>
    <xf numFmtId="0" fontId="47" fillId="0" borderId="0" xfId="269" applyFont="1" applyFill="1" applyBorder="1" applyAlignment="1">
      <alignment vertical="center"/>
      <protection/>
    </xf>
    <xf numFmtId="3" fontId="47" fillId="0" borderId="0" xfId="269" applyNumberFormat="1" applyFont="1" applyFill="1" applyBorder="1" applyAlignment="1">
      <alignment vertical="center"/>
      <protection/>
    </xf>
    <xf numFmtId="0" fontId="47" fillId="0" borderId="0" xfId="269" applyFont="1" applyFill="1" applyBorder="1" applyAlignment="1">
      <alignment horizontal="right" vertical="center"/>
      <protection/>
    </xf>
    <xf numFmtId="0" fontId="47" fillId="0" borderId="0" xfId="269" applyFont="1" applyFill="1" applyBorder="1" applyAlignment="1">
      <alignment horizontal="center" vertical="center"/>
      <protection/>
    </xf>
    <xf numFmtId="0" fontId="51" fillId="0" borderId="0" xfId="269" applyFont="1" applyFill="1" applyBorder="1" applyAlignment="1">
      <alignment vertical="center"/>
      <protection/>
    </xf>
    <xf numFmtId="0" fontId="47" fillId="0" borderId="0" xfId="275" applyFont="1" applyFill="1" applyBorder="1" applyAlignment="1" applyProtection="1">
      <alignment horizontal="left" vertical="center"/>
      <protection/>
    </xf>
    <xf numFmtId="0" fontId="9" fillId="0" borderId="0" xfId="269" applyFont="1" applyFill="1" applyAlignment="1">
      <alignment vertical="center"/>
      <protection/>
    </xf>
    <xf numFmtId="3" fontId="9" fillId="0" borderId="0" xfId="269" applyNumberFormat="1" applyFont="1" applyFill="1" applyAlignment="1">
      <alignment horizontal="right" vertical="center"/>
      <protection/>
    </xf>
    <xf numFmtId="3" fontId="9" fillId="0" borderId="0" xfId="269" applyNumberFormat="1" applyFont="1" applyFill="1" applyBorder="1" applyAlignment="1">
      <alignment horizontal="left" vertical="center"/>
      <protection/>
    </xf>
    <xf numFmtId="0" fontId="9" fillId="0" borderId="0" xfId="269" applyFont="1" applyFill="1" applyBorder="1" applyAlignment="1">
      <alignment vertical="center"/>
      <protection/>
    </xf>
    <xf numFmtId="3" fontId="9" fillId="0" borderId="0" xfId="269" applyNumberFormat="1" applyFont="1" applyFill="1" applyAlignment="1">
      <alignment vertical="center"/>
      <protection/>
    </xf>
    <xf numFmtId="0" fontId="23" fillId="0" borderId="0" xfId="248" applyNumberFormat="1" applyFont="1" applyFill="1">
      <alignment vertical="center"/>
      <protection/>
    </xf>
    <xf numFmtId="0" fontId="83" fillId="0" borderId="0" xfId="250" applyFont="1" applyFill="1" applyAlignment="1">
      <alignment vertical="center"/>
      <protection/>
    </xf>
    <xf numFmtId="0" fontId="83" fillId="0" borderId="0" xfId="0" applyFont="1" applyFill="1" applyAlignment="1">
      <alignment vertical="center"/>
    </xf>
    <xf numFmtId="0" fontId="95" fillId="0" borderId="0" xfId="266" applyFont="1" applyFill="1" applyBorder="1" applyAlignment="1">
      <alignment vertical="center"/>
      <protection/>
    </xf>
    <xf numFmtId="49" fontId="96" fillId="0" borderId="2" xfId="277" applyNumberFormat="1" applyFont="1" applyFill="1" applyBorder="1" applyAlignment="1">
      <alignment horizontal="center" vertical="center"/>
      <protection/>
    </xf>
    <xf numFmtId="49" fontId="96" fillId="0" borderId="28" xfId="277" applyNumberFormat="1" applyFont="1" applyFill="1" applyBorder="1" applyAlignment="1">
      <alignment horizontal="center" vertical="center"/>
      <protection/>
    </xf>
    <xf numFmtId="49" fontId="96" fillId="0" borderId="2" xfId="277" applyNumberFormat="1" applyFont="1" applyFill="1" applyBorder="1" applyAlignment="1">
      <alignment horizontal="centerContinuous" vertical="center"/>
      <protection/>
    </xf>
    <xf numFmtId="49" fontId="96" fillId="0" borderId="28" xfId="277" applyNumberFormat="1" applyFont="1" applyFill="1" applyBorder="1" applyAlignment="1">
      <alignment horizontal="centerContinuous" vertical="center"/>
      <protection/>
    </xf>
    <xf numFmtId="49" fontId="96" fillId="0" borderId="29" xfId="277" applyNumberFormat="1" applyFont="1" applyFill="1" applyBorder="1" applyAlignment="1">
      <alignment horizontal="center" vertical="center"/>
      <protection/>
    </xf>
    <xf numFmtId="49" fontId="96" fillId="0" borderId="30" xfId="277" applyNumberFormat="1" applyFont="1" applyFill="1" applyBorder="1" applyAlignment="1">
      <alignment horizontal="center" vertical="center"/>
      <protection/>
    </xf>
    <xf numFmtId="49" fontId="96" fillId="0" borderId="31" xfId="277" applyNumberFormat="1" applyFont="1" applyFill="1" applyBorder="1" applyAlignment="1">
      <alignment horizontal="center" vertical="center"/>
      <protection/>
    </xf>
    <xf numFmtId="0" fontId="96" fillId="0" borderId="32" xfId="277" applyFont="1" applyFill="1" applyBorder="1" applyAlignment="1">
      <alignment horizontal="center" vertical="center"/>
      <protection/>
    </xf>
    <xf numFmtId="0" fontId="96" fillId="0" borderId="0" xfId="277" applyFont="1" applyFill="1" applyBorder="1" applyAlignment="1">
      <alignment horizontal="center" vertical="center"/>
      <protection/>
    </xf>
    <xf numFmtId="3" fontId="96" fillId="0" borderId="0" xfId="277" applyNumberFormat="1" applyFont="1" applyFill="1" applyBorder="1" applyAlignment="1">
      <alignment horizontal="center" vertical="center"/>
      <protection/>
    </xf>
    <xf numFmtId="3" fontId="96" fillId="0" borderId="21" xfId="277" applyNumberFormat="1" applyFont="1" applyFill="1" applyBorder="1" applyAlignment="1">
      <alignment horizontal="center" vertical="center"/>
      <protection/>
    </xf>
    <xf numFmtId="0" fontId="96" fillId="0" borderId="0" xfId="277" applyFont="1" applyFill="1" applyBorder="1" applyAlignment="1">
      <alignment horizontal="left" vertical="center"/>
      <protection/>
    </xf>
    <xf numFmtId="0" fontId="96" fillId="0" borderId="21" xfId="277" applyNumberFormat="1" applyFont="1" applyFill="1" applyBorder="1" applyAlignment="1">
      <alignment horizontal="center" vertical="center"/>
      <protection/>
    </xf>
    <xf numFmtId="41" fontId="96" fillId="0" borderId="0" xfId="216" applyFont="1" applyFill="1" applyBorder="1" applyAlignment="1" applyProtection="1">
      <alignment horizontal="right" vertical="center"/>
      <protection locked="0"/>
    </xf>
    <xf numFmtId="41" fontId="96" fillId="0" borderId="21" xfId="216" applyFont="1" applyFill="1" applyBorder="1" applyAlignment="1" applyProtection="1">
      <alignment horizontal="right" vertical="center"/>
      <protection locked="0"/>
    </xf>
    <xf numFmtId="49" fontId="96" fillId="0" borderId="0" xfId="277" applyNumberFormat="1" applyFont="1" applyFill="1" applyBorder="1" applyAlignment="1">
      <alignment horizontal="right" vertical="center" shrinkToFit="1"/>
      <protection/>
    </xf>
    <xf numFmtId="41" fontId="96" fillId="0" borderId="0" xfId="216" applyFont="1" applyFill="1" applyBorder="1" applyAlignment="1" applyProtection="1">
      <alignment horizontal="center" vertical="center"/>
      <protection locked="0"/>
    </xf>
    <xf numFmtId="41" fontId="96" fillId="0" borderId="21" xfId="216" applyFont="1" applyFill="1" applyBorder="1" applyAlignment="1" applyProtection="1">
      <alignment horizontal="center" vertical="center"/>
      <protection locked="0"/>
    </xf>
    <xf numFmtId="49" fontId="96" fillId="0" borderId="0" xfId="277" applyNumberFormat="1" applyFont="1" applyFill="1" applyBorder="1" applyAlignment="1">
      <alignment horizontal="center" vertical="center" shrinkToFit="1"/>
      <protection/>
    </xf>
    <xf numFmtId="49" fontId="96" fillId="0" borderId="2" xfId="277" applyNumberFormat="1" applyFont="1" applyFill="1" applyBorder="1" applyAlignment="1">
      <alignment horizontal="center" vertical="center" shrinkToFit="1"/>
      <protection/>
    </xf>
    <xf numFmtId="0" fontId="97" fillId="0" borderId="21" xfId="277" applyFont="1" applyFill="1" applyBorder="1" applyAlignment="1" quotePrefix="1">
      <alignment horizontal="center" vertical="center"/>
      <protection/>
    </xf>
    <xf numFmtId="41" fontId="97" fillId="0" borderId="0" xfId="216" applyFont="1" applyFill="1" applyBorder="1" applyAlignment="1" applyProtection="1">
      <alignment horizontal="right" vertical="center"/>
      <protection locked="0"/>
    </xf>
    <xf numFmtId="0" fontId="97" fillId="0" borderId="2" xfId="277" applyFont="1" applyFill="1" applyBorder="1" applyAlignment="1" quotePrefix="1">
      <alignment horizontal="center" vertical="center"/>
      <protection/>
    </xf>
    <xf numFmtId="176" fontId="96" fillId="0" borderId="33" xfId="277" applyNumberFormat="1" applyFont="1" applyFill="1" applyBorder="1" applyAlignment="1">
      <alignment horizontal="left" vertical="center"/>
      <protection/>
    </xf>
    <xf numFmtId="3" fontId="96" fillId="0" borderId="33" xfId="277" applyNumberFormat="1" applyFont="1" applyFill="1" applyBorder="1" applyAlignment="1">
      <alignment horizontal="centerContinuous" vertical="center"/>
      <protection/>
    </xf>
    <xf numFmtId="3" fontId="96" fillId="0" borderId="33" xfId="277" applyNumberFormat="1" applyFont="1" applyFill="1" applyBorder="1" applyAlignment="1">
      <alignment horizontal="center" vertical="center"/>
      <protection/>
    </xf>
    <xf numFmtId="3" fontId="96" fillId="0" borderId="34" xfId="277" applyNumberFormat="1" applyFont="1" applyFill="1" applyBorder="1" applyAlignment="1">
      <alignment horizontal="centerContinuous" vertical="center"/>
      <protection/>
    </xf>
    <xf numFmtId="3" fontId="96" fillId="0" borderId="35" xfId="277" applyNumberFormat="1" applyFont="1" applyFill="1" applyBorder="1" applyAlignment="1">
      <alignment horizontal="centerContinuous" vertical="center"/>
      <protection/>
    </xf>
    <xf numFmtId="176" fontId="96" fillId="0" borderId="36" xfId="277" applyNumberFormat="1" applyFont="1" applyFill="1" applyBorder="1" applyAlignment="1">
      <alignment horizontal="center" vertical="center" shrinkToFit="1"/>
      <protection/>
    </xf>
    <xf numFmtId="3" fontId="96" fillId="0" borderId="2" xfId="277" applyNumberFormat="1" applyFont="1" applyFill="1" applyBorder="1" applyAlignment="1">
      <alignment horizontal="centerContinuous" vertical="center"/>
      <protection/>
    </xf>
    <xf numFmtId="3" fontId="96" fillId="0" borderId="37" xfId="277" applyNumberFormat="1" applyFont="1" applyFill="1" applyBorder="1" applyAlignment="1">
      <alignment horizontal="center" vertical="center"/>
      <protection/>
    </xf>
    <xf numFmtId="3" fontId="96" fillId="0" borderId="0" xfId="277" applyNumberFormat="1" applyFont="1" applyFill="1" applyBorder="1" applyAlignment="1">
      <alignment vertical="center"/>
      <protection/>
    </xf>
    <xf numFmtId="3" fontId="96" fillId="0" borderId="29" xfId="277" applyNumberFormat="1" applyFont="1" applyFill="1" applyBorder="1" applyAlignment="1">
      <alignment horizontal="center" vertical="center"/>
      <protection/>
    </xf>
    <xf numFmtId="3" fontId="96" fillId="0" borderId="0" xfId="277" applyNumberFormat="1" applyFont="1" applyFill="1" applyBorder="1" applyAlignment="1">
      <alignment horizontal="centerContinuous" vertical="center"/>
      <protection/>
    </xf>
    <xf numFmtId="176" fontId="96" fillId="0" borderId="28" xfId="277" applyNumberFormat="1" applyFont="1" applyFill="1" applyBorder="1" applyAlignment="1">
      <alignment horizontal="left" vertical="center"/>
      <protection/>
    </xf>
    <xf numFmtId="3" fontId="96" fillId="0" borderId="28" xfId="277" applyNumberFormat="1" applyFont="1" applyFill="1" applyBorder="1" applyAlignment="1">
      <alignment horizontal="centerContinuous" vertical="center"/>
      <protection/>
    </xf>
    <xf numFmtId="3" fontId="96" fillId="0" borderId="21" xfId="277" applyNumberFormat="1" applyFont="1" applyFill="1" applyBorder="1" applyAlignment="1">
      <alignment horizontal="center" vertical="center" shrinkToFit="1"/>
      <protection/>
    </xf>
    <xf numFmtId="3" fontId="96" fillId="0" borderId="21" xfId="277" applyNumberFormat="1" applyFont="1" applyFill="1" applyBorder="1" applyAlignment="1">
      <alignment horizontal="left" vertical="center"/>
      <protection/>
    </xf>
    <xf numFmtId="3" fontId="96" fillId="0" borderId="21" xfId="277" applyNumberFormat="1" applyFont="1" applyFill="1" applyBorder="1" applyAlignment="1">
      <alignment horizontal="centerContinuous" vertical="center"/>
      <protection/>
    </xf>
    <xf numFmtId="3" fontId="96" fillId="0" borderId="30" xfId="277" applyNumberFormat="1" applyFont="1" applyFill="1" applyBorder="1" applyAlignment="1">
      <alignment horizontal="centerContinuous" vertical="center"/>
      <protection/>
    </xf>
    <xf numFmtId="176" fontId="96" fillId="0" borderId="31" xfId="277" applyNumberFormat="1" applyFont="1" applyFill="1" applyBorder="1" applyAlignment="1">
      <alignment horizontal="centerContinuous" vertical="center"/>
      <protection/>
    </xf>
    <xf numFmtId="176" fontId="96" fillId="0" borderId="31" xfId="277" applyNumberFormat="1" applyFont="1" applyFill="1" applyBorder="1" applyAlignment="1">
      <alignment horizontal="center" vertical="center"/>
      <protection/>
    </xf>
    <xf numFmtId="3" fontId="96" fillId="0" borderId="31" xfId="277" applyNumberFormat="1" applyFont="1" applyFill="1" applyBorder="1" applyAlignment="1">
      <alignment horizontal="centerContinuous" vertical="center"/>
      <protection/>
    </xf>
    <xf numFmtId="0" fontId="96" fillId="0" borderId="29" xfId="277" applyFont="1" applyFill="1" applyBorder="1" applyAlignment="1">
      <alignment horizontal="center" vertical="center"/>
      <protection/>
    </xf>
    <xf numFmtId="3" fontId="96" fillId="0" borderId="29" xfId="277" applyNumberFormat="1" applyFont="1" applyFill="1" applyBorder="1" applyAlignment="1">
      <alignment horizontal="centerContinuous" vertical="center"/>
      <protection/>
    </xf>
    <xf numFmtId="0" fontId="96" fillId="0" borderId="0" xfId="277" applyNumberFormat="1" applyFont="1" applyFill="1" applyBorder="1" applyAlignment="1">
      <alignment horizontal="center" vertical="center"/>
      <protection/>
    </xf>
    <xf numFmtId="182" fontId="96" fillId="0" borderId="2" xfId="0" applyNumberFormat="1" applyFont="1" applyFill="1" applyBorder="1" applyAlignment="1">
      <alignment horizontal="right" vertical="center" wrapText="1"/>
    </xf>
    <xf numFmtId="182" fontId="98" fillId="0" borderId="0" xfId="0" applyNumberFormat="1" applyFont="1" applyFill="1" applyBorder="1" applyAlignment="1">
      <alignment horizontal="right" vertical="center" wrapText="1"/>
    </xf>
    <xf numFmtId="182" fontId="96" fillId="0" borderId="0" xfId="0" applyNumberFormat="1" applyFont="1" applyFill="1" applyBorder="1" applyAlignment="1">
      <alignment horizontal="right" vertical="center" wrapText="1"/>
    </xf>
    <xf numFmtId="183" fontId="96" fillId="0" borderId="0" xfId="0" applyNumberFormat="1" applyFont="1" applyFill="1" applyBorder="1" applyAlignment="1">
      <alignment horizontal="right" vertical="center" wrapText="1"/>
    </xf>
    <xf numFmtId="182" fontId="96" fillId="0" borderId="0" xfId="0" applyNumberFormat="1" applyFont="1" applyFill="1" applyBorder="1" applyAlignment="1">
      <alignment vertical="center"/>
    </xf>
    <xf numFmtId="0" fontId="96" fillId="0" borderId="2" xfId="277" applyFont="1" applyFill="1" applyBorder="1" applyAlignment="1">
      <alignment horizontal="center" vertical="center"/>
      <protection/>
    </xf>
    <xf numFmtId="182" fontId="96" fillId="0" borderId="2" xfId="257" applyNumberFormat="1" applyFont="1" applyFill="1" applyBorder="1" applyAlignment="1">
      <alignment horizontal="right" vertical="center" wrapText="1"/>
      <protection/>
    </xf>
    <xf numFmtId="182" fontId="96" fillId="0" borderId="0" xfId="257" applyNumberFormat="1" applyFont="1" applyFill="1" applyBorder="1" applyAlignment="1">
      <alignment horizontal="right" vertical="center" wrapText="1"/>
      <protection/>
    </xf>
    <xf numFmtId="183" fontId="96" fillId="0" borderId="0" xfId="257" applyNumberFormat="1" applyFont="1" applyFill="1" applyBorder="1" applyAlignment="1">
      <alignment horizontal="right" vertical="center" wrapText="1"/>
      <protection/>
    </xf>
    <xf numFmtId="183" fontId="96" fillId="0" borderId="21" xfId="257" applyNumberFormat="1" applyFont="1" applyFill="1" applyBorder="1" applyAlignment="1">
      <alignment horizontal="right" vertical="center" wrapText="1"/>
      <protection/>
    </xf>
    <xf numFmtId="0" fontId="97" fillId="0" borderId="0" xfId="277" applyNumberFormat="1" applyFont="1" applyFill="1" applyBorder="1" applyAlignment="1">
      <alignment horizontal="center" vertical="center"/>
      <protection/>
    </xf>
    <xf numFmtId="182" fontId="97" fillId="0" borderId="2" xfId="257" applyNumberFormat="1" applyFont="1" applyFill="1" applyBorder="1" applyAlignment="1">
      <alignment horizontal="right" vertical="center" wrapText="1"/>
      <protection/>
    </xf>
    <xf numFmtId="182" fontId="97" fillId="0" borderId="0" xfId="257" applyNumberFormat="1" applyFont="1" applyFill="1" applyBorder="1" applyAlignment="1">
      <alignment horizontal="right" vertical="center" wrapText="1"/>
      <protection/>
    </xf>
    <xf numFmtId="183" fontId="97" fillId="0" borderId="0" xfId="257" applyNumberFormat="1" applyFont="1" applyFill="1" applyBorder="1" applyAlignment="1">
      <alignment horizontal="right" vertical="center" wrapText="1"/>
      <protection/>
    </xf>
    <xf numFmtId="183" fontId="97" fillId="0" borderId="21" xfId="257" applyNumberFormat="1" applyFont="1" applyFill="1" applyBorder="1" applyAlignment="1">
      <alignment horizontal="right" vertical="center" wrapText="1"/>
      <protection/>
    </xf>
    <xf numFmtId="0" fontId="97" fillId="0" borderId="2" xfId="277" applyFont="1" applyFill="1" applyBorder="1" applyAlignment="1">
      <alignment horizontal="center" vertical="center"/>
      <protection/>
    </xf>
    <xf numFmtId="3" fontId="96" fillId="0" borderId="24" xfId="265" applyNumberFormat="1" applyFont="1" applyFill="1" applyBorder="1" applyAlignment="1">
      <alignment horizontal="centerContinuous" vertical="center"/>
      <protection/>
    </xf>
    <xf numFmtId="3" fontId="99" fillId="0" borderId="24" xfId="265" applyNumberFormat="1" applyFont="1" applyFill="1" applyBorder="1" applyAlignment="1">
      <alignment horizontal="centerContinuous" vertical="center"/>
      <protection/>
    </xf>
    <xf numFmtId="3" fontId="99" fillId="0" borderId="25" xfId="265" applyNumberFormat="1" applyFont="1" applyFill="1" applyBorder="1" applyAlignment="1">
      <alignment horizontal="centerContinuous" vertical="center"/>
      <protection/>
    </xf>
    <xf numFmtId="3" fontId="96" fillId="0" borderId="25" xfId="265" applyNumberFormat="1" applyFont="1" applyFill="1" applyBorder="1" applyAlignment="1">
      <alignment horizontal="centerContinuous" vertical="center"/>
      <protection/>
    </xf>
    <xf numFmtId="3" fontId="96" fillId="0" borderId="2" xfId="265" applyNumberFormat="1" applyFont="1" applyFill="1" applyBorder="1" applyAlignment="1">
      <alignment horizontal="centerContinuous" vertical="center"/>
      <protection/>
    </xf>
    <xf numFmtId="3" fontId="96" fillId="0" borderId="28" xfId="265" applyNumberFormat="1" applyFont="1" applyFill="1" applyBorder="1" applyAlignment="1">
      <alignment horizontal="centerContinuous" vertical="center"/>
      <protection/>
    </xf>
    <xf numFmtId="3" fontId="96" fillId="0" borderId="2" xfId="265" applyNumberFormat="1" applyFont="1" applyFill="1" applyBorder="1" applyAlignment="1">
      <alignment horizontal="center" vertical="center"/>
      <protection/>
    </xf>
    <xf numFmtId="3" fontId="96" fillId="0" borderId="2" xfId="265" applyNumberFormat="1" applyFont="1" applyFill="1" applyBorder="1" applyAlignment="1">
      <alignment horizontal="center" vertical="center" shrinkToFit="1"/>
      <protection/>
    </xf>
    <xf numFmtId="0" fontId="96" fillId="0" borderId="2" xfId="265" applyFont="1" applyFill="1" applyBorder="1" applyAlignment="1">
      <alignment horizontal="center" vertical="center" shrinkToFit="1"/>
      <protection/>
    </xf>
    <xf numFmtId="3" fontId="96" fillId="0" borderId="28" xfId="265" applyNumberFormat="1" applyFont="1" applyFill="1" applyBorder="1" applyAlignment="1">
      <alignment horizontal="centerContinuous" vertical="center" shrinkToFit="1"/>
      <protection/>
    </xf>
    <xf numFmtId="3" fontId="96" fillId="0" borderId="28" xfId="265" applyNumberFormat="1" applyFont="1" applyFill="1" applyBorder="1" applyAlignment="1">
      <alignment horizontal="center" vertical="center"/>
      <protection/>
    </xf>
    <xf numFmtId="3" fontId="96" fillId="0" borderId="30" xfId="265" applyNumberFormat="1" applyFont="1" applyFill="1" applyBorder="1" applyAlignment="1">
      <alignment horizontal="centerContinuous" vertical="center"/>
      <protection/>
    </xf>
    <xf numFmtId="3" fontId="96" fillId="0" borderId="30" xfId="265" applyNumberFormat="1" applyFont="1" applyFill="1" applyBorder="1" applyAlignment="1">
      <alignment horizontal="center" vertical="center"/>
      <protection/>
    </xf>
    <xf numFmtId="3" fontId="96" fillId="0" borderId="31" xfId="265" applyNumberFormat="1" applyFont="1" applyFill="1" applyBorder="1" applyAlignment="1">
      <alignment horizontal="centerContinuous" vertical="center" shrinkToFit="1"/>
      <protection/>
    </xf>
    <xf numFmtId="3" fontId="96" fillId="0" borderId="31" xfId="265" applyNumberFormat="1" applyFont="1" applyFill="1" applyBorder="1" applyAlignment="1">
      <alignment horizontal="centerContinuous" vertical="center"/>
      <protection/>
    </xf>
    <xf numFmtId="3" fontId="96" fillId="0" borderId="30" xfId="265" applyNumberFormat="1" applyFont="1" applyFill="1" applyBorder="1" applyAlignment="1">
      <alignment horizontal="center" vertical="center" shrinkToFit="1"/>
      <protection/>
    </xf>
    <xf numFmtId="0" fontId="96" fillId="0" borderId="21" xfId="265" applyNumberFormat="1" applyFont="1" applyFill="1" applyBorder="1" applyAlignment="1">
      <alignment horizontal="center" vertical="center"/>
      <protection/>
    </xf>
    <xf numFmtId="41" fontId="96" fillId="0" borderId="0" xfId="0" applyNumberFormat="1" applyFont="1" applyFill="1" applyBorder="1" applyAlignment="1">
      <alignment horizontal="right" vertical="center"/>
    </xf>
    <xf numFmtId="41" fontId="96" fillId="0" borderId="21" xfId="0" applyNumberFormat="1" applyFont="1" applyFill="1" applyBorder="1" applyAlignment="1">
      <alignment horizontal="right" vertical="center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6" fillId="0" borderId="21" xfId="0" applyNumberFormat="1" applyFont="1" applyFill="1" applyBorder="1" applyAlignment="1">
      <alignment horizontal="center" vertical="center"/>
    </xf>
    <xf numFmtId="41" fontId="96" fillId="0" borderId="0" xfId="216" applyFont="1" applyFill="1" applyBorder="1" applyAlignment="1">
      <alignment horizontal="right" vertical="center"/>
    </xf>
    <xf numFmtId="41" fontId="96" fillId="0" borderId="21" xfId="216" applyFont="1" applyFill="1" applyBorder="1" applyAlignment="1">
      <alignment horizontal="right" vertical="center"/>
    </xf>
    <xf numFmtId="0" fontId="96" fillId="0" borderId="0" xfId="265" applyFont="1" applyFill="1" applyBorder="1" applyAlignment="1">
      <alignment horizontal="center" vertical="center"/>
      <protection/>
    </xf>
    <xf numFmtId="41" fontId="96" fillId="0" borderId="0" xfId="216" applyFont="1" applyFill="1" applyBorder="1" applyAlignment="1">
      <alignment vertical="center"/>
    </xf>
    <xf numFmtId="41" fontId="96" fillId="0" borderId="21" xfId="216" applyFont="1" applyFill="1" applyBorder="1" applyAlignment="1">
      <alignment vertical="center"/>
    </xf>
    <xf numFmtId="0" fontId="96" fillId="0" borderId="2" xfId="0" applyFont="1" applyFill="1" applyBorder="1" applyAlignment="1" applyProtection="1">
      <alignment horizontal="center" vertical="center"/>
      <protection locked="0"/>
    </xf>
    <xf numFmtId="0" fontId="96" fillId="0" borderId="28" xfId="0" applyFont="1" applyFill="1" applyBorder="1" applyAlignment="1" applyProtection="1">
      <alignment horizontal="center" vertical="center"/>
      <protection locked="0"/>
    </xf>
    <xf numFmtId="0" fontId="97" fillId="0" borderId="21" xfId="265" applyFont="1" applyFill="1" applyBorder="1" applyAlignment="1" quotePrefix="1">
      <alignment horizontal="center" vertical="center"/>
      <protection/>
    </xf>
    <xf numFmtId="41" fontId="97" fillId="0" borderId="0" xfId="0" applyNumberFormat="1" applyFont="1" applyFill="1" applyBorder="1" applyAlignment="1">
      <alignment horizontal="right" vertical="center"/>
    </xf>
    <xf numFmtId="0" fontId="97" fillId="0" borderId="2" xfId="0" applyFont="1" applyFill="1" applyBorder="1" applyAlignment="1" applyProtection="1">
      <alignment horizontal="center" vertical="center"/>
      <protection locked="0"/>
    </xf>
    <xf numFmtId="0" fontId="97" fillId="0" borderId="28" xfId="0" applyFont="1" applyFill="1" applyBorder="1" applyAlignment="1" applyProtection="1">
      <alignment horizontal="center" vertical="center"/>
      <protection locked="0"/>
    </xf>
    <xf numFmtId="41" fontId="97" fillId="0" borderId="0" xfId="216" applyFont="1" applyFill="1" applyBorder="1" applyAlignment="1">
      <alignment horizontal="right" vertical="center"/>
    </xf>
    <xf numFmtId="41" fontId="96" fillId="0" borderId="0" xfId="257" applyNumberFormat="1" applyFont="1" applyFill="1" applyBorder="1" applyAlignment="1">
      <alignment horizontal="right" vertical="center"/>
      <protection/>
    </xf>
    <xf numFmtId="41" fontId="96" fillId="0" borderId="2" xfId="217" applyFont="1" applyFill="1" applyBorder="1" applyAlignment="1">
      <alignment horizontal="right" vertical="center"/>
    </xf>
    <xf numFmtId="41" fontId="96" fillId="0" borderId="0" xfId="217" applyFont="1" applyFill="1" applyBorder="1" applyAlignment="1">
      <alignment horizontal="right" vertical="center"/>
    </xf>
    <xf numFmtId="41" fontId="96" fillId="0" borderId="21" xfId="217" applyFont="1" applyFill="1" applyBorder="1" applyAlignment="1">
      <alignment horizontal="right" vertical="center"/>
    </xf>
    <xf numFmtId="3" fontId="96" fillId="0" borderId="34" xfId="276" applyNumberFormat="1" applyFont="1" applyFill="1" applyBorder="1" applyAlignment="1">
      <alignment horizontal="centerContinuous" vertical="center"/>
      <protection/>
    </xf>
    <xf numFmtId="3" fontId="96" fillId="0" borderId="35" xfId="276" applyNumberFormat="1" applyFont="1" applyFill="1" applyBorder="1" applyAlignment="1">
      <alignment horizontal="centerContinuous" vertical="center"/>
      <protection/>
    </xf>
    <xf numFmtId="3" fontId="96" fillId="0" borderId="33" xfId="276" applyNumberFormat="1" applyFont="1" applyFill="1" applyBorder="1" applyAlignment="1">
      <alignment horizontal="centerContinuous" vertical="center"/>
      <protection/>
    </xf>
    <xf numFmtId="3" fontId="96" fillId="0" borderId="30" xfId="276" applyNumberFormat="1" applyFont="1" applyFill="1" applyBorder="1" applyAlignment="1">
      <alignment horizontal="centerContinuous" vertical="center"/>
      <protection/>
    </xf>
    <xf numFmtId="3" fontId="96" fillId="0" borderId="31" xfId="276" applyNumberFormat="1" applyFont="1" applyFill="1" applyBorder="1" applyAlignment="1">
      <alignment horizontal="centerContinuous" vertical="center"/>
      <protection/>
    </xf>
    <xf numFmtId="0" fontId="96" fillId="0" borderId="21" xfId="249" applyNumberFormat="1" applyFont="1" applyFill="1" applyBorder="1" applyAlignment="1" quotePrefix="1">
      <alignment horizontal="center" vertical="center"/>
      <protection/>
    </xf>
    <xf numFmtId="41" fontId="96" fillId="0" borderId="0" xfId="217" applyFont="1" applyFill="1" applyBorder="1" applyAlignment="1">
      <alignment horizontal="center" vertical="center"/>
    </xf>
    <xf numFmtId="41" fontId="96" fillId="0" borderId="0" xfId="217" applyFont="1" applyFill="1" applyBorder="1" applyAlignment="1">
      <alignment horizontal="center" vertical="center" wrapText="1"/>
    </xf>
    <xf numFmtId="41" fontId="96" fillId="0" borderId="21" xfId="217" applyFont="1" applyFill="1" applyBorder="1" applyAlignment="1">
      <alignment horizontal="center" vertical="center" wrapText="1"/>
    </xf>
    <xf numFmtId="0" fontId="96" fillId="0" borderId="2" xfId="249" applyNumberFormat="1" applyFont="1" applyFill="1" applyBorder="1" applyAlignment="1">
      <alignment horizontal="center" vertical="center"/>
      <protection/>
    </xf>
    <xf numFmtId="0" fontId="96" fillId="0" borderId="0" xfId="276" applyFont="1" applyFill="1" applyBorder="1" applyAlignment="1">
      <alignment vertical="center"/>
      <protection/>
    </xf>
    <xf numFmtId="41" fontId="96" fillId="0" borderId="0" xfId="276" applyNumberFormat="1" applyFont="1" applyFill="1" applyBorder="1" applyAlignment="1">
      <alignment vertical="center"/>
      <protection/>
    </xf>
    <xf numFmtId="0" fontId="96" fillId="0" borderId="2" xfId="249" applyNumberFormat="1" applyFont="1" applyFill="1" applyBorder="1" applyAlignment="1" quotePrefix="1">
      <alignment horizontal="center" vertical="center"/>
      <protection/>
    </xf>
    <xf numFmtId="0" fontId="97" fillId="0" borderId="21" xfId="251" applyNumberFormat="1" applyFont="1" applyFill="1" applyBorder="1" applyAlignment="1" quotePrefix="1">
      <alignment horizontal="center" vertical="center"/>
      <protection/>
    </xf>
    <xf numFmtId="0" fontId="97" fillId="0" borderId="0" xfId="276" applyFont="1" applyFill="1" applyBorder="1" applyAlignment="1">
      <alignment vertical="center"/>
      <protection/>
    </xf>
    <xf numFmtId="41" fontId="97" fillId="0" borderId="0" xfId="276" applyNumberFormat="1" applyFont="1" applyFill="1" applyBorder="1" applyAlignment="1">
      <alignment vertical="center"/>
      <protection/>
    </xf>
    <xf numFmtId="0" fontId="97" fillId="0" borderId="2" xfId="251" applyNumberFormat="1" applyFont="1" applyFill="1" applyBorder="1" applyAlignment="1" quotePrefix="1">
      <alignment horizontal="center" vertical="center"/>
      <protection/>
    </xf>
    <xf numFmtId="0" fontId="96" fillId="0" borderId="21" xfId="251" applyNumberFormat="1" applyFont="1" applyFill="1" applyBorder="1" applyAlignment="1" quotePrefix="1">
      <alignment horizontal="center" vertical="center"/>
      <protection/>
    </xf>
    <xf numFmtId="0" fontId="96" fillId="0" borderId="2" xfId="251" applyNumberFormat="1" applyFont="1" applyFill="1" applyBorder="1" applyAlignment="1">
      <alignment horizontal="center" vertical="center"/>
      <protection/>
    </xf>
    <xf numFmtId="3" fontId="96" fillId="0" borderId="25" xfId="270" applyNumberFormat="1" applyFont="1" applyFill="1" applyBorder="1" applyAlignment="1">
      <alignment horizontal="center" vertical="center"/>
      <protection/>
    </xf>
    <xf numFmtId="41" fontId="96" fillId="0" borderId="25" xfId="270" applyNumberFormat="1" applyFont="1" applyFill="1" applyBorder="1" applyAlignment="1" applyProtection="1">
      <alignment horizontal="center" vertical="center"/>
      <protection locked="0"/>
    </xf>
    <xf numFmtId="3" fontId="96" fillId="0" borderId="28" xfId="270" applyNumberFormat="1" applyFont="1" applyFill="1" applyBorder="1" applyAlignment="1">
      <alignment horizontal="center" vertical="center"/>
      <protection/>
    </xf>
    <xf numFmtId="3" fontId="96" fillId="0" borderId="28" xfId="270" applyNumberFormat="1" applyFont="1" applyFill="1" applyBorder="1" applyAlignment="1">
      <alignment horizontal="centerContinuous" vertical="center"/>
      <protection/>
    </xf>
    <xf numFmtId="3" fontId="96" fillId="0" borderId="36" xfId="270" applyNumberFormat="1" applyFont="1" applyFill="1" applyBorder="1" applyAlignment="1">
      <alignment horizontal="centerContinuous" vertical="center"/>
      <protection/>
    </xf>
    <xf numFmtId="0" fontId="96" fillId="0" borderId="28" xfId="270" applyFont="1" applyFill="1" applyBorder="1" applyAlignment="1">
      <alignment horizontal="center" vertical="center"/>
      <protection/>
    </xf>
    <xf numFmtId="41" fontId="96" fillId="0" borderId="28" xfId="270" applyNumberFormat="1" applyFont="1" applyFill="1" applyBorder="1" applyAlignment="1" applyProtection="1">
      <alignment horizontal="center" vertical="center"/>
      <protection locked="0"/>
    </xf>
    <xf numFmtId="3" fontId="96" fillId="0" borderId="31" xfId="270" applyNumberFormat="1" applyFont="1" applyFill="1" applyBorder="1" applyAlignment="1">
      <alignment horizontal="center" vertical="center"/>
      <protection/>
    </xf>
    <xf numFmtId="3" fontId="96" fillId="0" borderId="31" xfId="270" applyNumberFormat="1" applyFont="1" applyFill="1" applyBorder="1" applyAlignment="1">
      <alignment horizontal="centerContinuous" vertical="center"/>
      <protection/>
    </xf>
    <xf numFmtId="41" fontId="96" fillId="0" borderId="31" xfId="270" applyNumberFormat="1" applyFont="1" applyFill="1" applyBorder="1" applyAlignment="1" applyProtection="1">
      <alignment horizontal="center" vertical="center"/>
      <protection locked="0"/>
    </xf>
    <xf numFmtId="41" fontId="96" fillId="0" borderId="21" xfId="263" applyNumberFormat="1" applyFont="1" applyFill="1" applyBorder="1" applyAlignment="1">
      <alignment horizontal="center" vertical="center"/>
      <protection/>
    </xf>
    <xf numFmtId="41" fontId="96" fillId="0" borderId="0" xfId="267" applyNumberFormat="1" applyFont="1" applyFill="1" applyBorder="1" applyAlignment="1">
      <alignment horizontal="right" vertical="center"/>
      <protection/>
    </xf>
    <xf numFmtId="41" fontId="96" fillId="0" borderId="0" xfId="270" applyNumberFormat="1" applyFont="1" applyFill="1" applyBorder="1" applyAlignment="1" applyProtection="1">
      <alignment horizontal="right" vertical="center"/>
      <protection locked="0"/>
    </xf>
    <xf numFmtId="41" fontId="96" fillId="0" borderId="2" xfId="262" applyNumberFormat="1" applyFont="1" applyFill="1" applyBorder="1" applyAlignment="1">
      <alignment horizontal="center" vertical="center" shrinkToFit="1"/>
    </xf>
    <xf numFmtId="0" fontId="96" fillId="0" borderId="2" xfId="262" applyNumberFormat="1" applyFont="1" applyFill="1" applyBorder="1" applyAlignment="1">
      <alignment horizontal="center" vertical="center" shrinkToFit="1"/>
    </xf>
    <xf numFmtId="0" fontId="96" fillId="0" borderId="21" xfId="263" applyNumberFormat="1" applyFont="1" applyFill="1" applyBorder="1" applyAlignment="1">
      <alignment horizontal="center" vertical="center"/>
      <protection/>
    </xf>
    <xf numFmtId="41" fontId="96" fillId="0" borderId="0" xfId="251" applyNumberFormat="1" applyFont="1" applyFill="1" applyBorder="1" applyAlignment="1">
      <alignment horizontal="center" vertical="center"/>
      <protection/>
    </xf>
    <xf numFmtId="41" fontId="96" fillId="0" borderId="0" xfId="251" applyNumberFormat="1" applyFont="1" applyFill="1" applyBorder="1" applyAlignment="1" applyProtection="1">
      <alignment horizontal="center" vertical="center"/>
      <protection locked="0"/>
    </xf>
    <xf numFmtId="0" fontId="96" fillId="0" borderId="21" xfId="270" applyFont="1" applyFill="1" applyBorder="1" applyAlignment="1" quotePrefix="1">
      <alignment horizontal="center" vertical="center"/>
      <protection/>
    </xf>
    <xf numFmtId="41" fontId="96" fillId="0" borderId="0" xfId="251" applyNumberFormat="1" applyFont="1" applyFill="1" applyBorder="1" applyAlignment="1" applyProtection="1">
      <alignment vertical="center"/>
      <protection locked="0"/>
    </xf>
    <xf numFmtId="0" fontId="96" fillId="0" borderId="2" xfId="270" applyFont="1" applyFill="1" applyBorder="1" applyAlignment="1" quotePrefix="1">
      <alignment horizontal="center" vertical="center"/>
      <protection/>
    </xf>
    <xf numFmtId="0" fontId="97" fillId="0" borderId="21" xfId="270" applyFont="1" applyFill="1" applyBorder="1" applyAlignment="1" quotePrefix="1">
      <alignment horizontal="center" vertical="center"/>
      <protection/>
    </xf>
    <xf numFmtId="41" fontId="97" fillId="0" borderId="0" xfId="251" applyNumberFormat="1" applyFont="1" applyFill="1" applyBorder="1" applyAlignment="1" applyProtection="1">
      <alignment vertical="center"/>
      <protection locked="0"/>
    </xf>
    <xf numFmtId="0" fontId="97" fillId="0" borderId="2" xfId="270" applyFont="1" applyFill="1" applyBorder="1" applyAlignment="1" quotePrefix="1">
      <alignment horizontal="center" vertical="center"/>
      <protection/>
    </xf>
    <xf numFmtId="41" fontId="96" fillId="0" borderId="0" xfId="251" applyNumberFormat="1" applyFont="1" applyFill="1" applyAlignment="1">
      <alignment horizontal="right" vertical="center"/>
      <protection/>
    </xf>
    <xf numFmtId="41" fontId="96" fillId="0" borderId="0" xfId="251" applyNumberFormat="1" applyFont="1" applyFill="1" applyBorder="1" applyAlignment="1" applyProtection="1">
      <alignment horizontal="right" vertical="center"/>
      <protection locked="0"/>
    </xf>
    <xf numFmtId="0" fontId="99" fillId="0" borderId="33" xfId="0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 wrapText="1"/>
    </xf>
    <xf numFmtId="0" fontId="96" fillId="0" borderId="34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205" fontId="96" fillId="0" borderId="2" xfId="217" applyNumberFormat="1" applyFont="1" applyFill="1" applyBorder="1" applyAlignment="1">
      <alignment horizontal="center" vertical="center"/>
    </xf>
    <xf numFmtId="0" fontId="97" fillId="0" borderId="27" xfId="250" applyFont="1" applyFill="1" applyBorder="1" applyAlignment="1">
      <alignment horizontal="center" vertical="center" wrapText="1"/>
      <protection/>
    </xf>
    <xf numFmtId="205" fontId="97" fillId="0" borderId="18" xfId="217" applyNumberFormat="1" applyFont="1" applyFill="1" applyBorder="1" applyAlignment="1">
      <alignment horizontal="center" vertical="center"/>
    </xf>
    <xf numFmtId="41" fontId="97" fillId="0" borderId="10" xfId="217" applyFont="1" applyFill="1" applyBorder="1" applyAlignment="1">
      <alignment horizontal="center" vertical="center"/>
    </xf>
    <xf numFmtId="3" fontId="99" fillId="0" borderId="36" xfId="270" applyNumberFormat="1" applyFont="1" applyFill="1" applyBorder="1" applyAlignment="1">
      <alignment horizontal="center" vertical="center" wrapText="1"/>
      <protection/>
    </xf>
    <xf numFmtId="3" fontId="96" fillId="0" borderId="36" xfId="270" applyNumberFormat="1" applyFont="1" applyFill="1" applyBorder="1" applyAlignment="1">
      <alignment horizontal="center" vertical="center" wrapText="1"/>
      <protection/>
    </xf>
    <xf numFmtId="3" fontId="96" fillId="0" borderId="31" xfId="270" applyNumberFormat="1" applyFont="1" applyFill="1" applyBorder="1" applyAlignment="1">
      <alignment horizontal="center" vertical="center" wrapText="1"/>
      <protection/>
    </xf>
    <xf numFmtId="0" fontId="96" fillId="0" borderId="21" xfId="266" applyFont="1" applyFill="1" applyBorder="1" applyAlignment="1" quotePrefix="1">
      <alignment horizontal="center" vertical="center"/>
      <protection/>
    </xf>
    <xf numFmtId="41" fontId="96" fillId="0" borderId="0" xfId="249" applyNumberFormat="1" applyFont="1" applyFill="1" applyBorder="1" applyAlignment="1" applyProtection="1">
      <alignment horizontal="right" vertical="center"/>
      <protection locked="0"/>
    </xf>
    <xf numFmtId="0" fontId="96" fillId="0" borderId="2" xfId="266" applyFont="1" applyFill="1" applyBorder="1" applyAlignment="1" quotePrefix="1">
      <alignment horizontal="center" vertical="center"/>
      <protection/>
    </xf>
    <xf numFmtId="0" fontId="97" fillId="0" borderId="21" xfId="266" applyFont="1" applyFill="1" applyBorder="1" applyAlignment="1" quotePrefix="1">
      <alignment horizontal="center" vertical="center"/>
      <protection/>
    </xf>
    <xf numFmtId="41" fontId="97" fillId="0" borderId="0" xfId="251" applyNumberFormat="1" applyFont="1" applyFill="1" applyBorder="1" applyAlignment="1" applyProtection="1">
      <alignment horizontal="right" vertical="center"/>
      <protection locked="0"/>
    </xf>
    <xf numFmtId="41" fontId="97" fillId="0" borderId="0" xfId="249" applyNumberFormat="1" applyFont="1" applyFill="1" applyBorder="1" applyAlignment="1" applyProtection="1">
      <alignment horizontal="right" vertical="center"/>
      <protection locked="0"/>
    </xf>
    <xf numFmtId="0" fontId="97" fillId="0" borderId="2" xfId="266" applyFont="1" applyFill="1" applyBorder="1" applyAlignment="1" quotePrefix="1">
      <alignment horizontal="center" vertical="center"/>
      <protection/>
    </xf>
    <xf numFmtId="3" fontId="96" fillId="0" borderId="25" xfId="266" applyNumberFormat="1" applyFont="1" applyFill="1" applyBorder="1" applyAlignment="1">
      <alignment horizontal="centerContinuous" vertical="center"/>
      <protection/>
    </xf>
    <xf numFmtId="3" fontId="96" fillId="0" borderId="25" xfId="266" applyNumberFormat="1" applyFont="1" applyFill="1" applyBorder="1" applyAlignment="1">
      <alignment horizontal="center" vertical="center"/>
      <protection/>
    </xf>
    <xf numFmtId="3" fontId="96" fillId="0" borderId="28" xfId="266" applyNumberFormat="1" applyFont="1" applyFill="1" applyBorder="1" applyAlignment="1">
      <alignment horizontal="centerContinuous" vertical="center"/>
      <protection/>
    </xf>
    <xf numFmtId="3" fontId="96" fillId="0" borderId="28" xfId="266" applyNumberFormat="1" applyFont="1" applyFill="1" applyBorder="1" applyAlignment="1">
      <alignment horizontal="center" vertical="center"/>
      <protection/>
    </xf>
    <xf numFmtId="3" fontId="96" fillId="0" borderId="31" xfId="266" applyNumberFormat="1" applyFont="1" applyFill="1" applyBorder="1" applyAlignment="1">
      <alignment horizontal="centerContinuous" vertical="center"/>
      <protection/>
    </xf>
    <xf numFmtId="3" fontId="96" fillId="0" borderId="31" xfId="266" applyNumberFormat="1" applyFont="1" applyFill="1" applyBorder="1" applyAlignment="1">
      <alignment horizontal="center" vertical="center"/>
      <protection/>
    </xf>
    <xf numFmtId="41" fontId="96" fillId="0" borderId="0" xfId="0" applyNumberFormat="1" applyFont="1" applyFill="1" applyBorder="1" applyAlignment="1" applyProtection="1">
      <alignment horizontal="right" vertical="center"/>
      <protection locked="0"/>
    </xf>
    <xf numFmtId="1" fontId="96" fillId="0" borderId="0" xfId="0" applyNumberFormat="1" applyFont="1" applyFill="1" applyBorder="1" applyAlignment="1" applyProtection="1">
      <alignment vertical="center"/>
      <protection locked="0"/>
    </xf>
    <xf numFmtId="1" fontId="96" fillId="0" borderId="0" xfId="0" applyNumberFormat="1" applyFont="1" applyFill="1" applyBorder="1" applyAlignment="1" applyProtection="1">
      <alignment horizontal="right" vertical="center"/>
      <protection locked="0"/>
    </xf>
    <xf numFmtId="41" fontId="97" fillId="0" borderId="0" xfId="0" applyNumberFormat="1" applyFont="1" applyFill="1" applyBorder="1" applyAlignment="1" applyProtection="1">
      <alignment horizontal="right" vertical="center"/>
      <protection locked="0"/>
    </xf>
    <xf numFmtId="1" fontId="97" fillId="0" borderId="0" xfId="0" applyNumberFormat="1" applyFont="1" applyFill="1" applyBorder="1" applyAlignment="1" applyProtection="1">
      <alignment vertical="center"/>
      <protection locked="0"/>
    </xf>
    <xf numFmtId="1" fontId="97" fillId="0" borderId="0" xfId="0" applyNumberFormat="1" applyFont="1" applyFill="1" applyBorder="1" applyAlignment="1" applyProtection="1">
      <alignment horizontal="right" vertical="center"/>
      <protection locked="0"/>
    </xf>
    <xf numFmtId="0" fontId="96" fillId="0" borderId="23" xfId="253" applyFont="1" applyFill="1" applyBorder="1" applyAlignment="1">
      <alignment horizontal="center" vertical="center"/>
      <protection/>
    </xf>
    <xf numFmtId="3" fontId="96" fillId="0" borderId="35" xfId="253" applyNumberFormat="1" applyFont="1" applyFill="1" applyBorder="1" applyAlignment="1">
      <alignment horizontal="centerContinuous" vertical="center"/>
      <protection/>
    </xf>
    <xf numFmtId="3" fontId="96" fillId="0" borderId="34" xfId="253" applyNumberFormat="1" applyFont="1" applyFill="1" applyBorder="1" applyAlignment="1">
      <alignment horizontal="centerContinuous" vertical="center"/>
      <protection/>
    </xf>
    <xf numFmtId="3" fontId="96" fillId="0" borderId="33" xfId="253" applyNumberFormat="1" applyFont="1" applyFill="1" applyBorder="1" applyAlignment="1">
      <alignment horizontal="centerContinuous" vertical="center"/>
      <protection/>
    </xf>
    <xf numFmtId="0" fontId="96" fillId="0" borderId="35" xfId="253" applyFont="1" applyFill="1" applyBorder="1" applyAlignment="1">
      <alignment horizontal="centerContinuous" vertical="center"/>
      <protection/>
    </xf>
    <xf numFmtId="0" fontId="96" fillId="0" borderId="24" xfId="253" applyFont="1" applyFill="1" applyBorder="1" applyAlignment="1">
      <alignment horizontal="center" vertical="center"/>
      <protection/>
    </xf>
    <xf numFmtId="3" fontId="96" fillId="0" borderId="21" xfId="253" applyNumberFormat="1" applyFont="1" applyFill="1" applyBorder="1" applyAlignment="1">
      <alignment horizontal="center" vertical="center"/>
      <protection/>
    </xf>
    <xf numFmtId="3" fontId="96" fillId="0" borderId="21" xfId="253" applyNumberFormat="1" applyFont="1" applyFill="1" applyBorder="1" applyAlignment="1">
      <alignment horizontal="centerContinuous" vertical="center"/>
      <protection/>
    </xf>
    <xf numFmtId="3" fontId="96" fillId="0" borderId="28" xfId="253" applyNumberFormat="1" applyFont="1" applyFill="1" applyBorder="1" applyAlignment="1">
      <alignment horizontal="centerContinuous" vertical="center"/>
      <protection/>
    </xf>
    <xf numFmtId="3" fontId="96" fillId="0" borderId="36" xfId="253" applyNumberFormat="1" applyFont="1" applyFill="1" applyBorder="1" applyAlignment="1">
      <alignment horizontal="centerContinuous" vertical="center"/>
      <protection/>
    </xf>
    <xf numFmtId="3" fontId="96" fillId="0" borderId="32" xfId="253" applyNumberFormat="1" applyFont="1" applyFill="1" applyBorder="1" applyAlignment="1">
      <alignment horizontal="centerContinuous" vertical="center"/>
      <protection/>
    </xf>
    <xf numFmtId="3" fontId="96" fillId="0" borderId="21" xfId="253" applyNumberFormat="1" applyFont="1" applyFill="1" applyBorder="1" applyAlignment="1">
      <alignment horizontal="centerContinuous" vertical="center" shrinkToFit="1"/>
      <protection/>
    </xf>
    <xf numFmtId="3" fontId="96" fillId="0" borderId="36" xfId="253" applyNumberFormat="1" applyFont="1" applyFill="1" applyBorder="1" applyAlignment="1">
      <alignment horizontal="centerContinuous" vertical="center" shrinkToFit="1"/>
      <protection/>
    </xf>
    <xf numFmtId="0" fontId="96" fillId="0" borderId="36" xfId="253" applyFont="1" applyFill="1" applyBorder="1" applyAlignment="1">
      <alignment horizontal="centerContinuous" vertical="center" shrinkToFit="1"/>
      <protection/>
    </xf>
    <xf numFmtId="0" fontId="96" fillId="0" borderId="0" xfId="253" applyFont="1" applyFill="1" applyBorder="1" applyAlignment="1">
      <alignment horizontal="centerContinuous" vertical="center"/>
      <protection/>
    </xf>
    <xf numFmtId="3" fontId="96" fillId="0" borderId="28" xfId="253" applyNumberFormat="1" applyFont="1" applyFill="1" applyBorder="1" applyAlignment="1">
      <alignment horizontal="center" vertical="center"/>
      <protection/>
    </xf>
    <xf numFmtId="3" fontId="96" fillId="0" borderId="21" xfId="253" applyNumberFormat="1" applyFont="1" applyFill="1" applyBorder="1" applyAlignment="1">
      <alignment horizontal="center" vertical="center" shrinkToFit="1"/>
      <protection/>
    </xf>
    <xf numFmtId="3" fontId="96" fillId="0" borderId="28" xfId="253" applyNumberFormat="1" applyFont="1" applyFill="1" applyBorder="1" applyAlignment="1">
      <alignment horizontal="center" vertical="center" shrinkToFit="1"/>
      <protection/>
    </xf>
    <xf numFmtId="0" fontId="96" fillId="0" borderId="28" xfId="253" applyFont="1" applyFill="1" applyBorder="1" applyAlignment="1">
      <alignment horizontal="center" vertical="center" shrinkToFit="1"/>
      <protection/>
    </xf>
    <xf numFmtId="0" fontId="96" fillId="0" borderId="0" xfId="253" applyFont="1" applyFill="1" applyBorder="1" applyAlignment="1">
      <alignment horizontal="center" vertical="center"/>
      <protection/>
    </xf>
    <xf numFmtId="0" fontId="96" fillId="0" borderId="29" xfId="253" applyFont="1" applyFill="1" applyBorder="1" applyAlignment="1">
      <alignment horizontal="center" vertical="center"/>
      <protection/>
    </xf>
    <xf numFmtId="3" fontId="96" fillId="0" borderId="29" xfId="253" applyNumberFormat="1" applyFont="1" applyFill="1" applyBorder="1" applyAlignment="1">
      <alignment horizontal="center" vertical="center"/>
      <protection/>
    </xf>
    <xf numFmtId="3" fontId="96" fillId="0" borderId="29" xfId="253" applyNumberFormat="1" applyFont="1" applyFill="1" applyBorder="1" applyAlignment="1">
      <alignment horizontal="centerContinuous" vertical="center"/>
      <protection/>
    </xf>
    <xf numFmtId="3" fontId="96" fillId="0" borderId="31" xfId="253" applyNumberFormat="1" applyFont="1" applyFill="1" applyBorder="1" applyAlignment="1">
      <alignment horizontal="centerContinuous" vertical="center"/>
      <protection/>
    </xf>
    <xf numFmtId="3" fontId="96" fillId="0" borderId="31" xfId="253" applyNumberFormat="1" applyFont="1" applyFill="1" applyBorder="1" applyAlignment="1">
      <alignment horizontal="center" vertical="center" shrinkToFit="1"/>
      <protection/>
    </xf>
    <xf numFmtId="0" fontId="96" fillId="0" borderId="31" xfId="253" applyFont="1" applyFill="1" applyBorder="1" applyAlignment="1">
      <alignment horizontal="centerContinuous" vertical="center" shrinkToFit="1"/>
      <protection/>
    </xf>
    <xf numFmtId="0" fontId="96" fillId="0" borderId="39" xfId="253" applyFont="1" applyFill="1" applyBorder="1" applyAlignment="1">
      <alignment horizontal="centerContinuous" vertical="center"/>
      <protection/>
    </xf>
    <xf numFmtId="0" fontId="96" fillId="0" borderId="30" xfId="253" applyFont="1" applyFill="1" applyBorder="1" applyAlignment="1">
      <alignment horizontal="center" vertical="center"/>
      <protection/>
    </xf>
    <xf numFmtId="0" fontId="96" fillId="0" borderId="21" xfId="253" applyFont="1" applyFill="1" applyBorder="1" applyAlignment="1" quotePrefix="1">
      <alignment horizontal="center" vertical="center" shrinkToFit="1"/>
      <protection/>
    </xf>
    <xf numFmtId="41" fontId="96" fillId="0" borderId="0" xfId="253" applyNumberFormat="1" applyFont="1" applyFill="1" applyBorder="1" applyAlignment="1">
      <alignment horizontal="right" vertical="center" shrinkToFit="1"/>
      <protection/>
    </xf>
    <xf numFmtId="0" fontId="96" fillId="0" borderId="2" xfId="253" applyFont="1" applyFill="1" applyBorder="1" applyAlignment="1" quotePrefix="1">
      <alignment horizontal="center" vertical="center" shrinkToFit="1"/>
      <protection/>
    </xf>
    <xf numFmtId="0" fontId="97" fillId="0" borderId="21" xfId="253" applyFont="1" applyFill="1" applyBorder="1" applyAlignment="1" quotePrefix="1">
      <alignment horizontal="center" vertical="center" shrinkToFit="1"/>
      <protection/>
    </xf>
    <xf numFmtId="41" fontId="97" fillId="0" borderId="0" xfId="253" applyNumberFormat="1" applyFont="1" applyFill="1" applyBorder="1" applyAlignment="1">
      <alignment horizontal="right" vertical="center" shrinkToFit="1"/>
      <protection/>
    </xf>
    <xf numFmtId="0" fontId="97" fillId="0" borderId="2" xfId="253" applyFont="1" applyFill="1" applyBorder="1" applyAlignment="1" quotePrefix="1">
      <alignment horizontal="center" vertical="center" shrinkToFit="1"/>
      <protection/>
    </xf>
    <xf numFmtId="0" fontId="99" fillId="0" borderId="26" xfId="265" applyFont="1" applyFill="1" applyBorder="1" applyAlignment="1">
      <alignment horizontal="center" vertical="center" wrapText="1" shrinkToFit="1"/>
      <protection/>
    </xf>
    <xf numFmtId="0" fontId="96" fillId="0" borderId="25" xfId="265" applyFont="1" applyFill="1" applyBorder="1" applyAlignment="1">
      <alignment horizontal="center" vertical="center" wrapText="1" shrinkToFit="1"/>
      <protection/>
    </xf>
    <xf numFmtId="3" fontId="96" fillId="0" borderId="23" xfId="265" applyNumberFormat="1" applyFont="1" applyFill="1" applyBorder="1" applyAlignment="1">
      <alignment horizontal="center" vertical="center"/>
      <protection/>
    </xf>
    <xf numFmtId="3" fontId="96" fillId="0" borderId="25" xfId="265" applyNumberFormat="1" applyFont="1" applyFill="1" applyBorder="1" applyAlignment="1">
      <alignment horizontal="center" vertical="center"/>
      <protection/>
    </xf>
    <xf numFmtId="0" fontId="96" fillId="0" borderId="24" xfId="265" applyFont="1" applyFill="1" applyBorder="1" applyAlignment="1">
      <alignment horizontal="center" vertical="center"/>
      <protection/>
    </xf>
    <xf numFmtId="0" fontId="96" fillId="0" borderId="39" xfId="265" applyFont="1" applyFill="1" applyBorder="1" applyAlignment="1">
      <alignment horizontal="center" vertical="center" wrapText="1" shrinkToFit="1"/>
      <protection/>
    </xf>
    <xf numFmtId="0" fontId="96" fillId="0" borderId="31" xfId="265" applyFont="1" applyFill="1" applyBorder="1" applyAlignment="1">
      <alignment horizontal="center" vertical="center" wrapText="1" shrinkToFit="1"/>
      <protection/>
    </xf>
    <xf numFmtId="3" fontId="96" fillId="0" borderId="29" xfId="265" applyNumberFormat="1" applyFont="1" applyFill="1" applyBorder="1" applyAlignment="1">
      <alignment horizontal="center" vertical="center"/>
      <protection/>
    </xf>
    <xf numFmtId="3" fontId="96" fillId="0" borderId="31" xfId="265" applyNumberFormat="1" applyFont="1" applyFill="1" applyBorder="1" applyAlignment="1">
      <alignment horizontal="center" vertical="center"/>
      <protection/>
    </xf>
    <xf numFmtId="3" fontId="96" fillId="0" borderId="31" xfId="265" applyNumberFormat="1" applyFont="1" applyFill="1" applyBorder="1" applyAlignment="1">
      <alignment horizontal="center" vertical="center" shrinkToFit="1"/>
      <protection/>
    </xf>
    <xf numFmtId="0" fontId="96" fillId="0" borderId="30" xfId="265" applyFont="1" applyFill="1" applyBorder="1" applyAlignment="1">
      <alignment horizontal="center" vertical="center" wrapText="1"/>
      <protection/>
    </xf>
    <xf numFmtId="0" fontId="96" fillId="0" borderId="21" xfId="265" applyFont="1" applyFill="1" applyBorder="1" applyAlignment="1">
      <alignment horizontal="center" vertical="center"/>
      <protection/>
    </xf>
    <xf numFmtId="41" fontId="96" fillId="0" borderId="0" xfId="265" applyNumberFormat="1" applyFont="1" applyFill="1" applyBorder="1" applyAlignment="1">
      <alignment horizontal="right" vertical="center"/>
      <protection/>
    </xf>
    <xf numFmtId="0" fontId="100" fillId="0" borderId="21" xfId="265" applyFont="1" applyFill="1" applyBorder="1" applyAlignment="1">
      <alignment horizontal="center" vertical="center"/>
      <protection/>
    </xf>
    <xf numFmtId="41" fontId="97" fillId="0" borderId="0" xfId="265" applyNumberFormat="1" applyFont="1" applyFill="1" applyBorder="1" applyAlignment="1">
      <alignment horizontal="right" vertical="center"/>
      <protection/>
    </xf>
    <xf numFmtId="3" fontId="97" fillId="0" borderId="2" xfId="265" applyNumberFormat="1" applyFont="1" applyFill="1" applyBorder="1" applyAlignment="1">
      <alignment horizontal="centerContinuous" vertical="center"/>
      <protection/>
    </xf>
    <xf numFmtId="3" fontId="97" fillId="0" borderId="2" xfId="265" applyNumberFormat="1" applyFont="1" applyFill="1" applyBorder="1" applyAlignment="1">
      <alignment horizontal="center" vertical="center" shrinkToFit="1"/>
      <protection/>
    </xf>
    <xf numFmtId="0" fontId="96" fillId="0" borderId="0" xfId="265" applyNumberFormat="1" applyFont="1" applyFill="1" applyBorder="1" applyAlignment="1">
      <alignment horizontal="center" vertical="center"/>
      <protection/>
    </xf>
    <xf numFmtId="41" fontId="96" fillId="0" borderId="0" xfId="217" applyNumberFormat="1" applyFont="1" applyFill="1" applyBorder="1" applyAlignment="1">
      <alignment horizontal="right" vertical="center"/>
    </xf>
    <xf numFmtId="41" fontId="96" fillId="0" borderId="0" xfId="0" applyNumberFormat="1" applyFont="1" applyFill="1" applyBorder="1" applyAlignment="1" applyProtection="1">
      <alignment horizontal="center" vertical="center"/>
      <protection/>
    </xf>
    <xf numFmtId="0" fontId="96" fillId="0" borderId="0" xfId="265" applyFont="1" applyFill="1" applyBorder="1" applyAlignment="1" applyProtection="1">
      <alignment horizontal="center" vertical="center"/>
      <protection locked="0"/>
    </xf>
    <xf numFmtId="41" fontId="96" fillId="0" borderId="0" xfId="0" applyNumberFormat="1" applyFont="1" applyFill="1" applyBorder="1" applyAlignment="1" applyProtection="1">
      <alignment horizontal="center" vertical="center"/>
      <protection locked="0"/>
    </xf>
    <xf numFmtId="41" fontId="96" fillId="0" borderId="0" xfId="217" applyNumberFormat="1" applyFont="1" applyFill="1" applyBorder="1" applyAlignment="1">
      <alignment vertical="center"/>
    </xf>
    <xf numFmtId="0" fontId="96" fillId="0" borderId="32" xfId="268" applyFont="1" applyFill="1" applyBorder="1" applyAlignment="1">
      <alignment horizontal="center" vertical="center"/>
      <protection/>
    </xf>
    <xf numFmtId="3" fontId="96" fillId="0" borderId="0" xfId="268" applyNumberFormat="1" applyFont="1" applyFill="1" applyBorder="1" applyAlignment="1">
      <alignment horizontal="centerContinuous" vertical="center"/>
      <protection/>
    </xf>
    <xf numFmtId="3" fontId="96" fillId="0" borderId="21" xfId="268" applyNumberFormat="1" applyFont="1" applyFill="1" applyBorder="1" applyAlignment="1">
      <alignment horizontal="centerContinuous" vertical="center"/>
      <protection/>
    </xf>
    <xf numFmtId="0" fontId="96" fillId="0" borderId="0" xfId="268" applyFont="1" applyFill="1" applyBorder="1" applyAlignment="1">
      <alignment horizontal="left" vertical="center"/>
      <protection/>
    </xf>
    <xf numFmtId="0" fontId="96" fillId="0" borderId="21" xfId="268" applyFont="1" applyFill="1" applyBorder="1" applyAlignment="1" quotePrefix="1">
      <alignment horizontal="center" vertical="center"/>
      <protection/>
    </xf>
    <xf numFmtId="41" fontId="96" fillId="0" borderId="0" xfId="268" applyNumberFormat="1" applyFont="1" applyFill="1" applyBorder="1" applyAlignment="1" applyProtection="1">
      <alignment horizontal="right" vertical="center"/>
      <protection locked="0"/>
    </xf>
    <xf numFmtId="0" fontId="96" fillId="0" borderId="2" xfId="268" applyFont="1" applyFill="1" applyBorder="1" applyAlignment="1" quotePrefix="1">
      <alignment horizontal="center" vertical="center"/>
      <protection/>
    </xf>
    <xf numFmtId="0" fontId="97" fillId="0" borderId="21" xfId="268" applyFont="1" applyFill="1" applyBorder="1" applyAlignment="1" quotePrefix="1">
      <alignment horizontal="center" vertical="center"/>
      <protection/>
    </xf>
    <xf numFmtId="41" fontId="97" fillId="0" borderId="0" xfId="268" applyNumberFormat="1" applyFont="1" applyFill="1" applyBorder="1" applyAlignment="1" applyProtection="1">
      <alignment horizontal="right" vertical="center"/>
      <protection locked="0"/>
    </xf>
    <xf numFmtId="0" fontId="97" fillId="0" borderId="2" xfId="268" applyFont="1" applyFill="1" applyBorder="1" applyAlignment="1" quotePrefix="1">
      <alignment horizontal="center" vertical="center"/>
      <protection/>
    </xf>
    <xf numFmtId="0" fontId="96" fillId="0" borderId="32" xfId="269" applyFont="1" applyFill="1" applyBorder="1" applyAlignment="1">
      <alignment horizontal="center" vertical="center"/>
      <protection/>
    </xf>
    <xf numFmtId="3" fontId="96" fillId="0" borderId="0" xfId="269" applyNumberFormat="1" applyFont="1" applyFill="1" applyBorder="1" applyAlignment="1">
      <alignment horizontal="centerContinuous" vertical="center"/>
      <protection/>
    </xf>
    <xf numFmtId="0" fontId="96" fillId="0" borderId="2" xfId="269" applyFont="1" applyFill="1" applyBorder="1" applyAlignment="1">
      <alignment horizontal="left" vertical="center" shrinkToFit="1"/>
      <protection/>
    </xf>
    <xf numFmtId="0" fontId="96" fillId="0" borderId="21" xfId="269" applyFont="1" applyFill="1" applyBorder="1" applyAlignment="1" quotePrefix="1">
      <alignment horizontal="center" vertical="center"/>
      <protection/>
    </xf>
    <xf numFmtId="0" fontId="96" fillId="0" borderId="2" xfId="269" applyFont="1" applyFill="1" applyBorder="1" applyAlignment="1" quotePrefix="1">
      <alignment horizontal="center" vertical="center" shrinkToFit="1"/>
      <protection/>
    </xf>
    <xf numFmtId="0" fontId="97" fillId="0" borderId="27" xfId="269" applyFont="1" applyFill="1" applyBorder="1" applyAlignment="1" quotePrefix="1">
      <alignment horizontal="center" vertical="center"/>
      <protection/>
    </xf>
    <xf numFmtId="41" fontId="97" fillId="0" borderId="10" xfId="268" applyNumberFormat="1" applyFont="1" applyFill="1" applyBorder="1" applyAlignment="1" applyProtection="1">
      <alignment horizontal="right" vertical="center"/>
      <protection locked="0"/>
    </xf>
    <xf numFmtId="41" fontId="97" fillId="0" borderId="10" xfId="0" applyNumberFormat="1" applyFont="1" applyFill="1" applyBorder="1" applyAlignment="1" applyProtection="1">
      <alignment horizontal="right" vertical="center"/>
      <protection locked="0"/>
    </xf>
    <xf numFmtId="41" fontId="97" fillId="0" borderId="10" xfId="0" applyNumberFormat="1" applyFont="1" applyFill="1" applyBorder="1" applyAlignment="1">
      <alignment horizontal="right" vertical="center"/>
    </xf>
    <xf numFmtId="0" fontId="97" fillId="0" borderId="18" xfId="269" applyFont="1" applyFill="1" applyBorder="1" applyAlignment="1" quotePrefix="1">
      <alignment horizontal="center" vertical="center" shrinkToFit="1"/>
      <protection/>
    </xf>
    <xf numFmtId="213" fontId="101" fillId="0" borderId="30" xfId="248" applyNumberFormat="1" applyFont="1" applyFill="1" applyBorder="1" applyAlignment="1">
      <alignment horizontal="center" vertical="center" wrapText="1"/>
      <protection/>
    </xf>
    <xf numFmtId="213" fontId="101" fillId="0" borderId="40" xfId="248" applyNumberFormat="1" applyFont="1" applyFill="1" applyBorder="1" applyAlignment="1">
      <alignment horizontal="center" vertical="center" wrapText="1"/>
      <protection/>
    </xf>
    <xf numFmtId="0" fontId="96" fillId="0" borderId="21" xfId="274" applyFont="1" applyFill="1" applyBorder="1" applyAlignment="1" quotePrefix="1">
      <alignment horizontal="center" vertical="center" wrapText="1"/>
      <protection/>
    </xf>
    <xf numFmtId="41" fontId="96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6" fillId="0" borderId="0" xfId="248" applyNumberFormat="1" applyFont="1" applyFill="1" applyBorder="1" applyAlignment="1">
      <alignment horizontal="center" vertical="center" shrinkToFit="1"/>
      <protection/>
    </xf>
    <xf numFmtId="41" fontId="96" fillId="0" borderId="0" xfId="216" applyNumberFormat="1" applyFont="1" applyFill="1" applyBorder="1" applyAlignment="1" applyProtection="1">
      <alignment horizontal="right" vertical="center" shrinkToFit="1"/>
      <protection locked="0"/>
    </xf>
    <xf numFmtId="0" fontId="96" fillId="0" borderId="2" xfId="274" applyFont="1" applyFill="1" applyBorder="1" applyAlignment="1" quotePrefix="1">
      <alignment horizontal="center" vertical="center" wrapText="1"/>
      <protection/>
    </xf>
    <xf numFmtId="0" fontId="97" fillId="0" borderId="21" xfId="274" applyNumberFormat="1" applyFont="1" applyFill="1" applyBorder="1" applyAlignment="1" quotePrefix="1">
      <alignment horizontal="center" vertical="center" wrapText="1"/>
      <protection/>
    </xf>
    <xf numFmtId="41" fontId="97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7" fillId="0" borderId="0" xfId="248" applyNumberFormat="1" applyFont="1" applyFill="1" applyBorder="1" applyAlignment="1">
      <alignment horizontal="center" vertical="center" shrinkToFit="1"/>
      <protection/>
    </xf>
    <xf numFmtId="41" fontId="97" fillId="0" borderId="0" xfId="217" applyNumberFormat="1" applyFont="1" applyFill="1" applyBorder="1" applyAlignment="1" applyProtection="1">
      <alignment horizontal="right" vertical="center" shrinkToFit="1"/>
      <protection locked="0"/>
    </xf>
    <xf numFmtId="0" fontId="97" fillId="0" borderId="2" xfId="274" applyNumberFormat="1" applyFont="1" applyFill="1" applyBorder="1" applyAlignment="1" quotePrefix="1">
      <alignment horizontal="center" vertical="center" wrapText="1"/>
      <protection/>
    </xf>
    <xf numFmtId="0" fontId="102" fillId="0" borderId="0" xfId="274" applyNumberFormat="1" applyFont="1" applyFill="1" applyBorder="1" applyAlignment="1">
      <alignment horizontal="center" vertical="center"/>
      <protection/>
    </xf>
    <xf numFmtId="3" fontId="96" fillId="0" borderId="28" xfId="274" applyNumberFormat="1" applyFont="1" applyFill="1" applyBorder="1" applyAlignment="1">
      <alignment horizontal="center" vertical="center"/>
      <protection/>
    </xf>
    <xf numFmtId="3" fontId="96" fillId="0" borderId="36" xfId="274" applyNumberFormat="1" applyFont="1" applyFill="1" applyBorder="1" applyAlignment="1">
      <alignment horizontal="center" vertical="center"/>
      <protection/>
    </xf>
    <xf numFmtId="3" fontId="96" fillId="0" borderId="36" xfId="274" applyNumberFormat="1" applyFont="1" applyFill="1" applyBorder="1" applyAlignment="1">
      <alignment horizontal="center" vertical="center" shrinkToFit="1"/>
      <protection/>
    </xf>
    <xf numFmtId="3" fontId="96" fillId="0" borderId="28" xfId="274" applyNumberFormat="1" applyFont="1" applyFill="1" applyBorder="1" applyAlignment="1">
      <alignment horizontal="center" vertical="center" shrinkToFit="1"/>
      <protection/>
    </xf>
    <xf numFmtId="3" fontId="96" fillId="0" borderId="28" xfId="268" applyNumberFormat="1" applyFont="1" applyFill="1" applyBorder="1" applyAlignment="1">
      <alignment horizontal="center" vertical="center" wrapText="1"/>
      <protection/>
    </xf>
    <xf numFmtId="3" fontId="96" fillId="0" borderId="31" xfId="274" applyNumberFormat="1" applyFont="1" applyFill="1" applyBorder="1" applyAlignment="1">
      <alignment horizontal="center" vertical="center"/>
      <protection/>
    </xf>
    <xf numFmtId="3" fontId="96" fillId="0" borderId="31" xfId="268" applyNumberFormat="1" applyFont="1" applyFill="1" applyBorder="1" applyAlignment="1">
      <alignment horizontal="center" vertical="center"/>
      <protection/>
    </xf>
    <xf numFmtId="3" fontId="96" fillId="0" borderId="31" xfId="274" applyNumberFormat="1" applyFont="1" applyFill="1" applyBorder="1" applyAlignment="1">
      <alignment horizontal="center" vertical="center" wrapText="1"/>
      <protection/>
    </xf>
    <xf numFmtId="3" fontId="96" fillId="0" borderId="31" xfId="274" applyNumberFormat="1" applyFont="1" applyFill="1" applyBorder="1" applyAlignment="1">
      <alignment horizontal="center" vertical="center" shrinkToFit="1"/>
      <protection/>
    </xf>
    <xf numFmtId="0" fontId="96" fillId="0" borderId="21" xfId="274" applyFont="1" applyFill="1" applyBorder="1" applyAlignment="1" quotePrefix="1">
      <alignment horizontal="center" vertical="center"/>
      <protection/>
    </xf>
    <xf numFmtId="41" fontId="96" fillId="0" borderId="0" xfId="217" applyFont="1" applyFill="1" applyAlignment="1" applyProtection="1">
      <alignment horizontal="right" vertical="center"/>
      <protection locked="0"/>
    </xf>
    <xf numFmtId="0" fontId="96" fillId="0" borderId="0" xfId="0" applyFont="1" applyFill="1" applyAlignment="1" applyProtection="1">
      <alignment horizontal="right" vertical="center"/>
      <protection locked="0"/>
    </xf>
    <xf numFmtId="0" fontId="96" fillId="0" borderId="0" xfId="0" applyFont="1" applyFill="1" applyAlignment="1" applyProtection="1">
      <alignment horizontal="right" vertical="center" wrapText="1"/>
      <protection locked="0"/>
    </xf>
    <xf numFmtId="41" fontId="96" fillId="0" borderId="0" xfId="0" applyNumberFormat="1" applyFont="1" applyFill="1" applyAlignment="1" applyProtection="1">
      <alignment horizontal="right" vertical="center"/>
      <protection locked="0"/>
    </xf>
    <xf numFmtId="214" fontId="96" fillId="0" borderId="0" xfId="0" applyNumberFormat="1" applyFont="1" applyFill="1" applyAlignment="1">
      <alignment horizontal="right" vertical="center"/>
    </xf>
    <xf numFmtId="201" fontId="96" fillId="0" borderId="0" xfId="0" applyNumberFormat="1" applyFont="1" applyFill="1" applyAlignment="1" applyProtection="1">
      <alignment horizontal="right" vertical="center" wrapText="1"/>
      <protection locked="0"/>
    </xf>
    <xf numFmtId="207" fontId="96" fillId="0" borderId="0" xfId="0" applyNumberFormat="1" applyFont="1" applyFill="1" applyAlignment="1" applyProtection="1">
      <alignment horizontal="right" vertical="center" wrapText="1"/>
      <protection locked="0"/>
    </xf>
    <xf numFmtId="0" fontId="96" fillId="0" borderId="2" xfId="274" applyFont="1" applyFill="1" applyBorder="1" applyAlignment="1" quotePrefix="1">
      <alignment horizontal="center" vertical="center" shrinkToFit="1"/>
      <protection/>
    </xf>
    <xf numFmtId="0" fontId="97" fillId="0" borderId="21" xfId="274" applyNumberFormat="1" applyFont="1" applyFill="1" applyBorder="1" applyAlignment="1" quotePrefix="1">
      <alignment horizontal="center" vertical="center"/>
      <protection/>
    </xf>
    <xf numFmtId="41" fontId="97" fillId="0" borderId="0" xfId="217" applyNumberFormat="1" applyFont="1" applyFill="1" applyAlignment="1" applyProtection="1">
      <alignment horizontal="right" vertical="center"/>
      <protection locked="0"/>
    </xf>
    <xf numFmtId="41" fontId="97" fillId="0" borderId="0" xfId="217" applyNumberFormat="1" applyFont="1" applyFill="1" applyAlignment="1" applyProtection="1">
      <alignment horizontal="right" vertical="center" shrinkToFit="1"/>
      <protection locked="0"/>
    </xf>
    <xf numFmtId="41" fontId="97" fillId="0" borderId="0" xfId="0" applyNumberFormat="1" applyFont="1" applyFill="1" applyAlignment="1" applyProtection="1">
      <alignment horizontal="right" vertical="center"/>
      <protection locked="0"/>
    </xf>
    <xf numFmtId="214" fontId="97" fillId="0" borderId="0" xfId="0" applyNumberFormat="1" applyFont="1" applyFill="1" applyAlignment="1">
      <alignment horizontal="right" vertical="center"/>
    </xf>
    <xf numFmtId="201" fontId="97" fillId="0" borderId="0" xfId="0" applyNumberFormat="1" applyFont="1" applyFill="1" applyAlignment="1" applyProtection="1">
      <alignment horizontal="right" vertical="center" wrapText="1"/>
      <protection locked="0"/>
    </xf>
    <xf numFmtId="207" fontId="97" fillId="0" borderId="0" xfId="0" applyNumberFormat="1" applyFont="1" applyFill="1" applyAlignment="1" applyProtection="1">
      <alignment horizontal="right" vertical="center" wrapText="1"/>
      <protection locked="0"/>
    </xf>
    <xf numFmtId="0" fontId="97" fillId="0" borderId="2" xfId="274" applyNumberFormat="1" applyFont="1" applyFill="1" applyBorder="1" applyAlignment="1" quotePrefix="1">
      <alignment horizontal="center" vertical="center" shrinkToFit="1"/>
      <protection/>
    </xf>
    <xf numFmtId="49" fontId="96" fillId="0" borderId="25" xfId="271" applyNumberFormat="1" applyFont="1" applyFill="1" applyBorder="1" applyAlignment="1">
      <alignment horizontal="center" vertical="center"/>
      <protection/>
    </xf>
    <xf numFmtId="49" fontId="96" fillId="0" borderId="24" xfId="271" applyNumberFormat="1" applyFont="1" applyFill="1" applyBorder="1" applyAlignment="1">
      <alignment horizontal="center" vertical="center"/>
      <protection/>
    </xf>
    <xf numFmtId="49" fontId="96" fillId="0" borderId="28" xfId="271" applyNumberFormat="1" applyFont="1" applyFill="1" applyBorder="1" applyAlignment="1">
      <alignment horizontal="center" vertical="center"/>
      <protection/>
    </xf>
    <xf numFmtId="49" fontId="96" fillId="0" borderId="41" xfId="271" applyNumberFormat="1" applyFont="1" applyFill="1" applyBorder="1" applyAlignment="1">
      <alignment horizontal="centerContinuous" vertical="center"/>
      <protection/>
    </xf>
    <xf numFmtId="49" fontId="96" fillId="0" borderId="36" xfId="271" applyNumberFormat="1" applyFont="1" applyFill="1" applyBorder="1" applyAlignment="1">
      <alignment horizontal="center" vertical="center" shrinkToFit="1"/>
      <protection/>
    </xf>
    <xf numFmtId="49" fontId="96" fillId="0" borderId="40" xfId="271" applyNumberFormat="1" applyFont="1" applyFill="1" applyBorder="1" applyAlignment="1">
      <alignment horizontal="centerContinuous" vertical="center" wrapText="1"/>
      <protection/>
    </xf>
    <xf numFmtId="49" fontId="96" fillId="0" borderId="6" xfId="271" applyNumberFormat="1" applyFont="1" applyFill="1" applyBorder="1" applyAlignment="1">
      <alignment horizontal="centerContinuous" vertical="center"/>
      <protection/>
    </xf>
    <xf numFmtId="49" fontId="96" fillId="0" borderId="36" xfId="271" applyNumberFormat="1" applyFont="1" applyFill="1" applyBorder="1" applyAlignment="1">
      <alignment horizontal="centerContinuous" vertical="center"/>
      <protection/>
    </xf>
    <xf numFmtId="49" fontId="96" fillId="0" borderId="36" xfId="271" applyNumberFormat="1" applyFont="1" applyFill="1" applyBorder="1" applyAlignment="1">
      <alignment horizontal="center" vertical="center"/>
      <protection/>
    </xf>
    <xf numFmtId="49" fontId="96" fillId="0" borderId="40" xfId="271" applyNumberFormat="1" applyFont="1" applyFill="1" applyBorder="1" applyAlignment="1">
      <alignment horizontal="center" vertical="center" wrapText="1"/>
      <protection/>
    </xf>
    <xf numFmtId="49" fontId="96" fillId="0" borderId="28" xfId="271" applyNumberFormat="1" applyFont="1" applyFill="1" applyBorder="1" applyAlignment="1">
      <alignment horizontal="centerContinuous" vertical="center"/>
      <protection/>
    </xf>
    <xf numFmtId="49" fontId="96" fillId="0" borderId="21" xfId="271" applyNumberFormat="1" applyFont="1" applyFill="1" applyBorder="1" applyAlignment="1">
      <alignment horizontal="center" vertical="center"/>
      <protection/>
    </xf>
    <xf numFmtId="49" fontId="96" fillId="0" borderId="2" xfId="271" applyNumberFormat="1" applyFont="1" applyFill="1" applyBorder="1" applyAlignment="1">
      <alignment horizontal="center" vertical="center"/>
      <protection/>
    </xf>
    <xf numFmtId="49" fontId="96" fillId="0" borderId="32" xfId="271" applyNumberFormat="1" applyFont="1" applyFill="1" applyBorder="1" applyAlignment="1">
      <alignment horizontal="center" vertical="center"/>
      <protection/>
    </xf>
    <xf numFmtId="49" fontId="96" fillId="0" borderId="31" xfId="271" applyNumberFormat="1" applyFont="1" applyFill="1" applyBorder="1" applyAlignment="1">
      <alignment horizontal="center" vertical="center"/>
      <protection/>
    </xf>
    <xf numFmtId="49" fontId="96" fillId="0" borderId="29" xfId="271" applyNumberFormat="1" applyFont="1" applyFill="1" applyBorder="1" applyAlignment="1">
      <alignment horizontal="center" vertical="center"/>
      <protection/>
    </xf>
    <xf numFmtId="49" fontId="96" fillId="0" borderId="31" xfId="271" applyNumberFormat="1" applyFont="1" applyFill="1" applyBorder="1" applyAlignment="1">
      <alignment horizontal="center" vertical="center" wrapText="1"/>
      <protection/>
    </xf>
    <xf numFmtId="49" fontId="96" fillId="0" borderId="30" xfId="271" applyNumberFormat="1" applyFont="1" applyFill="1" applyBorder="1" applyAlignment="1">
      <alignment horizontal="center" vertical="center"/>
      <protection/>
    </xf>
    <xf numFmtId="49" fontId="96" fillId="0" borderId="31" xfId="271" applyNumberFormat="1" applyFont="1" applyFill="1" applyBorder="1" applyAlignment="1">
      <alignment horizontal="centerContinuous" vertical="center"/>
      <protection/>
    </xf>
    <xf numFmtId="0" fontId="96" fillId="0" borderId="0" xfId="271" applyNumberFormat="1" applyFont="1" applyFill="1" applyBorder="1" applyAlignment="1" quotePrefix="1">
      <alignment horizontal="center" vertical="center"/>
      <protection/>
    </xf>
    <xf numFmtId="41" fontId="96" fillId="0" borderId="2" xfId="0" applyNumberFormat="1" applyFont="1" applyFill="1" applyBorder="1" applyAlignment="1" applyProtection="1">
      <alignment horizontal="right" vertical="center"/>
      <protection locked="0"/>
    </xf>
    <xf numFmtId="0" fontId="96" fillId="0" borderId="2" xfId="0" applyNumberFormat="1" applyFont="1" applyFill="1" applyBorder="1" applyAlignment="1" quotePrefix="1">
      <alignment horizontal="center" vertical="center" shrinkToFit="1"/>
    </xf>
    <xf numFmtId="0" fontId="96" fillId="0" borderId="21" xfId="0" applyNumberFormat="1" applyFont="1" applyFill="1" applyBorder="1" applyAlignment="1" quotePrefix="1">
      <alignment horizontal="center" vertical="center"/>
    </xf>
    <xf numFmtId="0" fontId="96" fillId="0" borderId="2" xfId="271" applyNumberFormat="1" applyFont="1" applyFill="1" applyBorder="1" applyAlignment="1" quotePrefix="1">
      <alignment horizontal="center" vertical="center" shrinkToFit="1"/>
      <protection/>
    </xf>
    <xf numFmtId="0" fontId="97" fillId="0" borderId="0" xfId="271" applyNumberFormat="1" applyFont="1" applyFill="1" applyBorder="1" applyAlignment="1" quotePrefix="1">
      <alignment horizontal="center" vertical="center"/>
      <protection/>
    </xf>
    <xf numFmtId="41" fontId="97" fillId="0" borderId="2" xfId="0" applyNumberFormat="1" applyFont="1" applyFill="1" applyBorder="1" applyAlignment="1" applyProtection="1">
      <alignment horizontal="right" vertical="center"/>
      <protection locked="0"/>
    </xf>
    <xf numFmtId="0" fontId="97" fillId="0" borderId="2" xfId="0" applyNumberFormat="1" applyFont="1" applyFill="1" applyBorder="1" applyAlignment="1" quotePrefix="1">
      <alignment horizontal="center" vertical="center" shrinkToFit="1"/>
    </xf>
    <xf numFmtId="0" fontId="97" fillId="0" borderId="21" xfId="0" applyNumberFormat="1" applyFont="1" applyFill="1" applyBorder="1" applyAlignment="1" quotePrefix="1">
      <alignment horizontal="center" vertical="center"/>
    </xf>
    <xf numFmtId="0" fontId="97" fillId="0" borderId="2" xfId="271" applyNumberFormat="1" applyFont="1" applyFill="1" applyBorder="1" applyAlignment="1" quotePrefix="1">
      <alignment horizontal="center" vertical="center" shrinkToFit="1"/>
      <protection/>
    </xf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6" fillId="0" borderId="36" xfId="0" applyFont="1" applyFill="1" applyBorder="1" applyAlignment="1">
      <alignment horizontal="center" vertical="center" wrapText="1"/>
    </xf>
    <xf numFmtId="0" fontId="96" fillId="0" borderId="28" xfId="0" applyFont="1" applyFill="1" applyBorder="1" applyAlignment="1">
      <alignment horizontal="center" vertical="center" wrapText="1"/>
    </xf>
    <xf numFmtId="0" fontId="97" fillId="0" borderId="42" xfId="250" applyFont="1" applyFill="1" applyBorder="1" applyAlignment="1">
      <alignment horizontal="center" vertical="center" wrapText="1"/>
      <protection/>
    </xf>
    <xf numFmtId="49" fontId="96" fillId="0" borderId="21" xfId="277" applyNumberFormat="1" applyFont="1" applyFill="1" applyBorder="1" applyAlignment="1">
      <alignment horizontal="center" vertical="center" wrapText="1"/>
      <protection/>
    </xf>
    <xf numFmtId="49" fontId="96" fillId="0" borderId="0" xfId="277" applyNumberFormat="1" applyFont="1" applyFill="1" applyBorder="1" applyAlignment="1">
      <alignment horizontal="center" vertical="center" wrapText="1"/>
      <protection/>
    </xf>
    <xf numFmtId="49" fontId="96" fillId="0" borderId="0" xfId="277" applyNumberFormat="1" applyFont="1" applyFill="1" applyBorder="1" applyAlignment="1">
      <alignment horizontal="center" vertical="center"/>
      <protection/>
    </xf>
    <xf numFmtId="49" fontId="96" fillId="0" borderId="39" xfId="277" applyNumberFormat="1" applyFont="1" applyFill="1" applyBorder="1" applyAlignment="1">
      <alignment horizontal="center" vertical="center"/>
      <protection/>
    </xf>
    <xf numFmtId="3" fontId="96" fillId="0" borderId="2" xfId="277" applyNumberFormat="1" applyFont="1" applyFill="1" applyBorder="1" applyAlignment="1">
      <alignment horizontal="center" vertical="center"/>
      <protection/>
    </xf>
    <xf numFmtId="3" fontId="96" fillId="0" borderId="30" xfId="277" applyNumberFormat="1" applyFont="1" applyFill="1" applyBorder="1" applyAlignment="1">
      <alignment horizontal="center" vertical="center"/>
      <protection/>
    </xf>
    <xf numFmtId="0" fontId="96" fillId="0" borderId="23" xfId="277" applyFont="1" applyFill="1" applyBorder="1" applyAlignment="1">
      <alignment horizontal="center" vertical="center"/>
      <protection/>
    </xf>
    <xf numFmtId="0" fontId="96" fillId="0" borderId="21" xfId="277" applyFont="1" applyFill="1" applyBorder="1" applyAlignment="1">
      <alignment horizontal="center" vertical="center"/>
      <protection/>
    </xf>
    <xf numFmtId="0" fontId="96" fillId="0" borderId="29" xfId="277" applyFont="1" applyFill="1" applyBorder="1" applyAlignment="1">
      <alignment horizontal="center" vertical="center"/>
      <protection/>
    </xf>
    <xf numFmtId="3" fontId="96" fillId="0" borderId="24" xfId="277" applyNumberFormat="1" applyFont="1" applyFill="1" applyBorder="1" applyAlignment="1">
      <alignment horizontal="center" vertical="center"/>
      <protection/>
    </xf>
    <xf numFmtId="0" fontId="96" fillId="0" borderId="2" xfId="277" applyFont="1" applyFill="1" applyBorder="1" applyAlignment="1">
      <alignment horizontal="center" vertical="center"/>
      <protection/>
    </xf>
    <xf numFmtId="0" fontId="96" fillId="0" borderId="30" xfId="277" applyFont="1" applyFill="1" applyBorder="1" applyAlignment="1">
      <alignment horizontal="center" vertical="center"/>
      <protection/>
    </xf>
    <xf numFmtId="0" fontId="96" fillId="0" borderId="24" xfId="277" applyFont="1" applyFill="1" applyBorder="1" applyAlignment="1">
      <alignment horizontal="center" vertical="center"/>
      <protection/>
    </xf>
    <xf numFmtId="0" fontId="96" fillId="0" borderId="23" xfId="265" applyFont="1" applyFill="1" applyBorder="1" applyAlignment="1">
      <alignment horizontal="center" vertical="center" wrapText="1" shrinkToFit="1"/>
      <protection/>
    </xf>
    <xf numFmtId="0" fontId="96" fillId="0" borderId="21" xfId="265" applyFont="1" applyFill="1" applyBorder="1" applyAlignment="1">
      <alignment horizontal="center" vertical="center" wrapText="1" shrinkToFit="1"/>
      <protection/>
    </xf>
    <xf numFmtId="0" fontId="96" fillId="0" borderId="29" xfId="265" applyFont="1" applyFill="1" applyBorder="1" applyAlignment="1">
      <alignment horizontal="center" vertical="center" wrapText="1" shrinkToFit="1"/>
      <protection/>
    </xf>
    <xf numFmtId="0" fontId="96" fillId="0" borderId="24" xfId="265" applyFont="1" applyFill="1" applyBorder="1" applyAlignment="1">
      <alignment horizontal="center" vertical="center" wrapText="1" shrinkToFit="1"/>
      <protection/>
    </xf>
    <xf numFmtId="0" fontId="96" fillId="0" borderId="2" xfId="265" applyFont="1" applyFill="1" applyBorder="1" applyAlignment="1">
      <alignment horizontal="center" vertical="center" wrapText="1" shrinkToFit="1"/>
      <protection/>
    </xf>
    <xf numFmtId="0" fontId="96" fillId="0" borderId="30" xfId="265" applyFont="1" applyFill="1" applyBorder="1" applyAlignment="1">
      <alignment horizontal="center" vertical="center" wrapText="1" shrinkToFit="1"/>
      <protection/>
    </xf>
    <xf numFmtId="3" fontId="49" fillId="0" borderId="0" xfId="265" applyNumberFormat="1" applyFont="1" applyFill="1" applyAlignment="1">
      <alignment horizontal="center" vertical="center" shrinkToFit="1"/>
      <protection/>
    </xf>
    <xf numFmtId="0" fontId="49" fillId="0" borderId="0" xfId="265" applyFont="1" applyFill="1" applyAlignment="1">
      <alignment horizontal="center" vertical="center"/>
      <protection/>
    </xf>
    <xf numFmtId="0" fontId="96" fillId="0" borderId="23" xfId="276" applyFont="1" applyFill="1" applyBorder="1" applyAlignment="1">
      <alignment horizontal="center" vertical="center" wrapText="1"/>
      <protection/>
    </xf>
    <xf numFmtId="0" fontId="96" fillId="0" borderId="21" xfId="276" applyFont="1" applyFill="1" applyBorder="1" applyAlignment="1">
      <alignment horizontal="center" vertical="center" wrapText="1"/>
      <protection/>
    </xf>
    <xf numFmtId="0" fontId="96" fillId="0" borderId="29" xfId="276" applyFont="1" applyFill="1" applyBorder="1" applyAlignment="1">
      <alignment horizontal="center" vertical="center" wrapText="1"/>
      <protection/>
    </xf>
    <xf numFmtId="0" fontId="96" fillId="0" borderId="24" xfId="276" applyFont="1" applyFill="1" applyBorder="1" applyAlignment="1">
      <alignment horizontal="center" vertical="center" wrapText="1"/>
      <protection/>
    </xf>
    <xf numFmtId="0" fontId="96" fillId="0" borderId="2" xfId="276" applyFont="1" applyFill="1" applyBorder="1" applyAlignment="1">
      <alignment horizontal="center" vertical="center" wrapText="1"/>
      <protection/>
    </xf>
    <xf numFmtId="0" fontId="96" fillId="0" borderId="30" xfId="276" applyFont="1" applyFill="1" applyBorder="1" applyAlignment="1">
      <alignment horizontal="center" vertical="center" wrapText="1"/>
      <protection/>
    </xf>
    <xf numFmtId="3" fontId="96" fillId="0" borderId="36" xfId="276" applyNumberFormat="1" applyFont="1" applyFill="1" applyBorder="1" applyAlignment="1">
      <alignment horizontal="center" vertical="center"/>
      <protection/>
    </xf>
    <xf numFmtId="3" fontId="96" fillId="0" borderId="28" xfId="276" applyNumberFormat="1" applyFont="1" applyFill="1" applyBorder="1" applyAlignment="1">
      <alignment horizontal="center" vertical="center"/>
      <protection/>
    </xf>
    <xf numFmtId="3" fontId="96" fillId="0" borderId="34" xfId="276" applyNumberFormat="1" applyFont="1" applyFill="1" applyBorder="1" applyAlignment="1">
      <alignment horizontal="center" vertical="center"/>
      <protection/>
    </xf>
    <xf numFmtId="3" fontId="96" fillId="0" borderId="33" xfId="276" applyNumberFormat="1" applyFont="1" applyFill="1" applyBorder="1" applyAlignment="1">
      <alignment horizontal="center" vertical="center"/>
      <protection/>
    </xf>
    <xf numFmtId="0" fontId="96" fillId="0" borderId="21" xfId="270" applyFont="1" applyFill="1" applyBorder="1" applyAlignment="1">
      <alignment horizontal="center" vertical="center" wrapText="1"/>
      <protection/>
    </xf>
    <xf numFmtId="0" fontId="96" fillId="0" borderId="29" xfId="270" applyFont="1" applyFill="1" applyBorder="1" applyAlignment="1">
      <alignment horizontal="center" vertical="center" wrapText="1"/>
      <protection/>
    </xf>
    <xf numFmtId="3" fontId="96" fillId="0" borderId="24" xfId="270" applyNumberFormat="1" applyFont="1" applyFill="1" applyBorder="1" applyAlignment="1">
      <alignment horizontal="center" vertical="center"/>
      <protection/>
    </xf>
    <xf numFmtId="3" fontId="96" fillId="0" borderId="33" xfId="270" applyNumberFormat="1" applyFont="1" applyFill="1" applyBorder="1" applyAlignment="1">
      <alignment horizontal="center" vertical="center"/>
      <protection/>
    </xf>
    <xf numFmtId="0" fontId="49" fillId="0" borderId="0" xfId="270" applyFont="1" applyFill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3" fontId="96" fillId="0" borderId="32" xfId="270" applyNumberFormat="1" applyFont="1" applyFill="1" applyBorder="1" applyAlignment="1">
      <alignment horizontal="center" vertical="center" wrapText="1"/>
      <protection/>
    </xf>
    <xf numFmtId="3" fontId="96" fillId="0" borderId="29" xfId="270" applyNumberFormat="1" applyFont="1" applyFill="1" applyBorder="1" applyAlignment="1">
      <alignment horizontal="center" vertical="center" wrapText="1"/>
      <protection/>
    </xf>
    <xf numFmtId="3" fontId="96" fillId="0" borderId="41" xfId="270" applyNumberFormat="1" applyFont="1" applyFill="1" applyBorder="1" applyAlignment="1">
      <alignment horizontal="center" vertical="center" wrapText="1"/>
      <protection/>
    </xf>
    <xf numFmtId="3" fontId="96" fillId="0" borderId="30" xfId="270" applyNumberFormat="1" applyFont="1" applyFill="1" applyBorder="1" applyAlignment="1">
      <alignment horizontal="center" vertical="center" wrapText="1"/>
      <protection/>
    </xf>
    <xf numFmtId="3" fontId="47" fillId="0" borderId="0" xfId="264" applyNumberFormat="1" applyFont="1" applyFill="1" applyBorder="1" applyAlignment="1">
      <alignment horizontal="left" vertical="center"/>
    </xf>
    <xf numFmtId="0" fontId="96" fillId="0" borderId="24" xfId="266" applyFont="1" applyFill="1" applyBorder="1" applyAlignment="1">
      <alignment horizontal="center" vertical="center"/>
      <protection/>
    </xf>
    <xf numFmtId="0" fontId="96" fillId="0" borderId="2" xfId="266" applyFont="1" applyFill="1" applyBorder="1" applyAlignment="1">
      <alignment horizontal="center" vertical="center"/>
      <protection/>
    </xf>
    <xf numFmtId="0" fontId="96" fillId="0" borderId="2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0" fontId="47" fillId="0" borderId="0" xfId="271" applyFont="1" applyFill="1" applyBorder="1" applyAlignment="1">
      <alignment horizontal="right" vertical="center"/>
      <protection/>
    </xf>
    <xf numFmtId="0" fontId="96" fillId="0" borderId="23" xfId="266" applyFont="1" applyFill="1" applyBorder="1" applyAlignment="1">
      <alignment horizontal="center" vertical="center"/>
      <protection/>
    </xf>
    <xf numFmtId="0" fontId="96" fillId="0" borderId="21" xfId="266" applyFont="1" applyFill="1" applyBorder="1" applyAlignment="1">
      <alignment horizontal="center" vertical="center"/>
      <protection/>
    </xf>
    <xf numFmtId="0" fontId="96" fillId="0" borderId="21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/>
    </xf>
    <xf numFmtId="3" fontId="96" fillId="0" borderId="25" xfId="266" applyNumberFormat="1" applyFont="1" applyFill="1" applyBorder="1" applyAlignment="1">
      <alignment horizontal="center" vertical="center"/>
      <protection/>
    </xf>
    <xf numFmtId="3" fontId="96" fillId="0" borderId="28" xfId="266" applyNumberFormat="1" applyFont="1" applyFill="1" applyBorder="1" applyAlignment="1">
      <alignment horizontal="center" vertical="center"/>
      <protection/>
    </xf>
    <xf numFmtId="3" fontId="96" fillId="0" borderId="31" xfId="266" applyNumberFormat="1" applyFont="1" applyFill="1" applyBorder="1" applyAlignment="1">
      <alignment horizontal="center" vertical="center"/>
      <protection/>
    </xf>
    <xf numFmtId="0" fontId="49" fillId="0" borderId="0" xfId="253" applyFont="1" applyFill="1" applyAlignment="1">
      <alignment horizontal="center" vertical="center"/>
      <protection/>
    </xf>
    <xf numFmtId="3" fontId="49" fillId="0" borderId="0" xfId="253" applyNumberFormat="1" applyFont="1" applyFill="1" applyAlignment="1">
      <alignment horizontal="center" vertical="center"/>
      <protection/>
    </xf>
    <xf numFmtId="0" fontId="96" fillId="0" borderId="21" xfId="253" applyFont="1" applyFill="1" applyBorder="1" applyAlignment="1">
      <alignment horizontal="center" vertical="center"/>
      <protection/>
    </xf>
    <xf numFmtId="0" fontId="96" fillId="0" borderId="2" xfId="253" applyFont="1" applyFill="1" applyBorder="1" applyAlignment="1">
      <alignment horizontal="center" vertical="center"/>
      <protection/>
    </xf>
    <xf numFmtId="0" fontId="47" fillId="0" borderId="26" xfId="253" applyFont="1" applyFill="1" applyBorder="1" applyAlignment="1">
      <alignment vertical="center"/>
      <protection/>
    </xf>
    <xf numFmtId="0" fontId="47" fillId="0" borderId="0" xfId="267" applyFont="1" applyFill="1" applyAlignment="1">
      <alignment vertical="center"/>
      <protection/>
    </xf>
    <xf numFmtId="3" fontId="96" fillId="0" borderId="25" xfId="253" applyNumberFormat="1" applyFont="1" applyFill="1" applyBorder="1" applyAlignment="1">
      <alignment horizontal="center" vertical="center"/>
      <protection/>
    </xf>
    <xf numFmtId="3" fontId="96" fillId="0" borderId="28" xfId="253" applyNumberFormat="1" applyFont="1" applyFill="1" applyBorder="1" applyAlignment="1">
      <alignment horizontal="center" vertical="center"/>
      <protection/>
    </xf>
    <xf numFmtId="3" fontId="96" fillId="0" borderId="31" xfId="253" applyNumberFormat="1" applyFont="1" applyFill="1" applyBorder="1" applyAlignment="1">
      <alignment horizontal="center" vertical="center"/>
      <protection/>
    </xf>
    <xf numFmtId="0" fontId="97" fillId="0" borderId="0" xfId="265" applyNumberFormat="1" applyFont="1" applyFill="1" applyBorder="1" applyAlignment="1">
      <alignment horizontal="center" vertical="center"/>
      <protection/>
    </xf>
    <xf numFmtId="0" fontId="97" fillId="0" borderId="0" xfId="265" applyFont="1" applyFill="1" applyBorder="1" applyAlignment="1" applyProtection="1">
      <alignment horizontal="center" vertical="center"/>
      <protection locked="0"/>
    </xf>
    <xf numFmtId="0" fontId="96" fillId="0" borderId="0" xfId="265" applyNumberFormat="1" applyFont="1" applyFill="1" applyBorder="1" applyAlignment="1">
      <alignment horizontal="center" vertical="center"/>
      <protection/>
    </xf>
    <xf numFmtId="0" fontId="96" fillId="0" borderId="0" xfId="265" applyFont="1" applyFill="1" applyBorder="1" applyAlignment="1" applyProtection="1">
      <alignment horizontal="center" vertical="center"/>
      <protection locked="0"/>
    </xf>
    <xf numFmtId="3" fontId="96" fillId="0" borderId="25" xfId="268" applyNumberFormat="1" applyFont="1" applyFill="1" applyBorder="1" applyAlignment="1">
      <alignment horizontal="center" vertical="center"/>
      <protection/>
    </xf>
    <xf numFmtId="3" fontId="96" fillId="0" borderId="28" xfId="268" applyNumberFormat="1" applyFont="1" applyFill="1" applyBorder="1" applyAlignment="1">
      <alignment horizontal="center" vertical="center"/>
      <protection/>
    </xf>
    <xf numFmtId="3" fontId="96" fillId="0" borderId="31" xfId="268" applyNumberFormat="1" applyFont="1" applyFill="1" applyBorder="1" applyAlignment="1">
      <alignment horizontal="center" vertical="center"/>
      <protection/>
    </xf>
    <xf numFmtId="3" fontId="96" fillId="0" borderId="28" xfId="268" applyNumberFormat="1" applyFont="1" applyFill="1" applyBorder="1" applyAlignment="1">
      <alignment horizontal="center" vertical="center" wrapText="1"/>
      <protection/>
    </xf>
    <xf numFmtId="3" fontId="96" fillId="0" borderId="31" xfId="268" applyNumberFormat="1" applyFont="1" applyFill="1" applyBorder="1" applyAlignment="1">
      <alignment horizontal="center" vertical="center" wrapText="1"/>
      <protection/>
    </xf>
    <xf numFmtId="0" fontId="96" fillId="0" borderId="23" xfId="268" applyFont="1" applyFill="1" applyBorder="1" applyAlignment="1">
      <alignment horizontal="center" vertical="center"/>
      <protection/>
    </xf>
    <xf numFmtId="0" fontId="96" fillId="0" borderId="21" xfId="268" applyFont="1" applyFill="1" applyBorder="1" applyAlignment="1">
      <alignment horizontal="center" vertical="center"/>
      <protection/>
    </xf>
    <xf numFmtId="0" fontId="96" fillId="0" borderId="24" xfId="268" applyFont="1" applyFill="1" applyBorder="1" applyAlignment="1">
      <alignment horizontal="center" vertical="center"/>
      <protection/>
    </xf>
    <xf numFmtId="0" fontId="96" fillId="0" borderId="2" xfId="268" applyFont="1" applyFill="1" applyBorder="1" applyAlignment="1">
      <alignment horizontal="center" vertical="center"/>
      <protection/>
    </xf>
    <xf numFmtId="3" fontId="96" fillId="0" borderId="28" xfId="269" applyNumberFormat="1" applyFont="1" applyFill="1" applyBorder="1" applyAlignment="1">
      <alignment horizontal="center" vertical="center"/>
      <protection/>
    </xf>
    <xf numFmtId="3" fontId="96" fillId="0" borderId="31" xfId="269" applyNumberFormat="1" applyFont="1" applyFill="1" applyBorder="1" applyAlignment="1">
      <alignment horizontal="center" vertical="center"/>
      <protection/>
    </xf>
    <xf numFmtId="3" fontId="96" fillId="0" borderId="25" xfId="269" applyNumberFormat="1" applyFont="1" applyFill="1" applyBorder="1" applyAlignment="1">
      <alignment horizontal="center" vertical="center"/>
      <protection/>
    </xf>
    <xf numFmtId="0" fontId="96" fillId="0" borderId="23" xfId="269" applyFont="1" applyFill="1" applyBorder="1" applyAlignment="1">
      <alignment horizontal="center" vertical="center"/>
      <protection/>
    </xf>
    <xf numFmtId="0" fontId="96" fillId="0" borderId="21" xfId="269" applyFont="1" applyFill="1" applyBorder="1" applyAlignment="1">
      <alignment horizontal="center" vertical="center"/>
      <protection/>
    </xf>
    <xf numFmtId="0" fontId="96" fillId="0" borderId="24" xfId="269" applyFont="1" applyFill="1" applyBorder="1" applyAlignment="1">
      <alignment horizontal="center" vertical="center"/>
      <protection/>
    </xf>
    <xf numFmtId="0" fontId="96" fillId="0" borderId="2" xfId="269" applyFont="1" applyFill="1" applyBorder="1" applyAlignment="1">
      <alignment horizontal="center" vertical="center"/>
      <protection/>
    </xf>
    <xf numFmtId="3" fontId="96" fillId="0" borderId="28" xfId="269" applyNumberFormat="1" applyFont="1" applyFill="1" applyBorder="1" applyAlignment="1">
      <alignment horizontal="center" vertical="center" wrapText="1"/>
      <protection/>
    </xf>
    <xf numFmtId="3" fontId="96" fillId="0" borderId="31" xfId="269" applyNumberFormat="1" applyFont="1" applyFill="1" applyBorder="1" applyAlignment="1">
      <alignment horizontal="center" vertical="center" wrapText="1"/>
      <protection/>
    </xf>
    <xf numFmtId="213" fontId="101" fillId="0" borderId="24" xfId="248" applyNumberFormat="1" applyFont="1" applyFill="1" applyBorder="1" applyAlignment="1">
      <alignment horizontal="center" vertical="center" wrapText="1"/>
      <protection/>
    </xf>
    <xf numFmtId="213" fontId="101" fillId="0" borderId="30" xfId="248" applyNumberFormat="1" applyFont="1" applyFill="1" applyBorder="1" applyAlignment="1">
      <alignment horizontal="center" vertical="center" wrapText="1"/>
      <protection/>
    </xf>
    <xf numFmtId="213" fontId="103" fillId="0" borderId="24" xfId="248" applyNumberFormat="1" applyFont="1" applyFill="1" applyBorder="1" applyAlignment="1">
      <alignment horizontal="center" vertical="center" wrapText="1"/>
      <protection/>
    </xf>
    <xf numFmtId="213" fontId="101" fillId="0" borderId="26" xfId="248" applyNumberFormat="1" applyFont="1" applyFill="1" applyBorder="1" applyAlignment="1">
      <alignment horizontal="center" vertical="center" wrapText="1"/>
      <protection/>
    </xf>
    <xf numFmtId="0" fontId="96" fillId="0" borderId="24" xfId="0" applyFont="1" applyFill="1" applyBorder="1" applyAlignment="1">
      <alignment horizontal="center" vertical="center"/>
    </xf>
    <xf numFmtId="184" fontId="103" fillId="0" borderId="25" xfId="241" applyNumberFormat="1" applyFont="1" applyFill="1" applyBorder="1" applyAlignment="1">
      <alignment horizontal="center" vertical="center" wrapText="1"/>
    </xf>
    <xf numFmtId="184" fontId="101" fillId="0" borderId="31" xfId="241" applyNumberFormat="1" applyFont="1" applyFill="1" applyBorder="1" applyAlignment="1">
      <alignment horizontal="center" vertical="center" wrapText="1"/>
    </xf>
    <xf numFmtId="0" fontId="49" fillId="0" borderId="0" xfId="274" applyFont="1" applyFill="1" applyAlignment="1">
      <alignment horizontal="center" vertical="center"/>
      <protection/>
    </xf>
    <xf numFmtId="3" fontId="49" fillId="0" borderId="0" xfId="274" applyNumberFormat="1" applyFont="1" applyFill="1" applyAlignment="1">
      <alignment horizontal="center" vertical="center"/>
      <protection/>
    </xf>
    <xf numFmtId="3" fontId="96" fillId="0" borderId="43" xfId="274" applyNumberFormat="1" applyFont="1" applyFill="1" applyBorder="1" applyAlignment="1">
      <alignment horizontal="center" vertical="center"/>
      <protection/>
    </xf>
    <xf numFmtId="3" fontId="96" fillId="0" borderId="44" xfId="274" applyNumberFormat="1" applyFont="1" applyFill="1" applyBorder="1" applyAlignment="1">
      <alignment horizontal="center" vertical="center"/>
      <protection/>
    </xf>
    <xf numFmtId="3" fontId="96" fillId="0" borderId="45" xfId="274" applyNumberFormat="1" applyFont="1" applyFill="1" applyBorder="1" applyAlignment="1">
      <alignment horizontal="center" vertical="center"/>
      <protection/>
    </xf>
    <xf numFmtId="3" fontId="96" fillId="0" borderId="30" xfId="274" applyNumberFormat="1" applyFont="1" applyFill="1" applyBorder="1" applyAlignment="1">
      <alignment horizontal="center" vertical="center"/>
      <protection/>
    </xf>
    <xf numFmtId="3" fontId="96" fillId="0" borderId="39" xfId="274" applyNumberFormat="1" applyFont="1" applyFill="1" applyBorder="1" applyAlignment="1">
      <alignment horizontal="center" vertical="center"/>
      <protection/>
    </xf>
    <xf numFmtId="3" fontId="96" fillId="0" borderId="29" xfId="274" applyNumberFormat="1" applyFont="1" applyFill="1" applyBorder="1" applyAlignment="1">
      <alignment horizontal="center" vertical="center"/>
      <protection/>
    </xf>
    <xf numFmtId="0" fontId="47" fillId="0" borderId="19" xfId="274" applyFont="1" applyFill="1" applyBorder="1" applyAlignment="1">
      <alignment horizontal="right" vertical="center" shrinkToFit="1"/>
      <protection/>
    </xf>
    <xf numFmtId="0" fontId="99" fillId="0" borderId="45" xfId="274" applyFont="1" applyFill="1" applyBorder="1" applyAlignment="1">
      <alignment horizontal="center" vertical="center" wrapText="1"/>
      <protection/>
    </xf>
    <xf numFmtId="0" fontId="96" fillId="0" borderId="21" xfId="274" applyFont="1" applyFill="1" applyBorder="1" applyAlignment="1">
      <alignment horizontal="center" vertical="center" wrapText="1"/>
      <protection/>
    </xf>
    <xf numFmtId="0" fontId="96" fillId="0" borderId="29" xfId="274" applyFont="1" applyFill="1" applyBorder="1" applyAlignment="1">
      <alignment horizontal="center" vertical="center" wrapText="1"/>
      <protection/>
    </xf>
    <xf numFmtId="0" fontId="96" fillId="0" borderId="43" xfId="274" applyFont="1" applyFill="1" applyBorder="1" applyAlignment="1">
      <alignment horizontal="center" vertical="center" wrapText="1" shrinkToFit="1"/>
      <protection/>
    </xf>
    <xf numFmtId="0" fontId="96" fillId="0" borderId="2" xfId="274" applyFont="1" applyFill="1" applyBorder="1" applyAlignment="1">
      <alignment horizontal="center" vertical="center" wrapText="1" shrinkToFit="1"/>
      <protection/>
    </xf>
    <xf numFmtId="0" fontId="96" fillId="0" borderId="30" xfId="274" applyFont="1" applyFill="1" applyBorder="1" applyAlignment="1">
      <alignment horizontal="center" vertical="center" wrapText="1" shrinkToFit="1"/>
      <protection/>
    </xf>
    <xf numFmtId="0" fontId="49" fillId="0" borderId="0" xfId="271" applyFont="1" applyFill="1" applyAlignment="1">
      <alignment horizontal="center" vertical="center"/>
      <protection/>
    </xf>
    <xf numFmtId="0" fontId="52" fillId="0" borderId="0" xfId="0" applyFont="1" applyFill="1" applyAlignment="1">
      <alignment vertical="center"/>
    </xf>
    <xf numFmtId="3" fontId="49" fillId="0" borderId="0" xfId="271" applyNumberFormat="1" applyFont="1" applyFill="1" applyAlignment="1">
      <alignment horizontal="center" vertical="center"/>
      <protection/>
    </xf>
    <xf numFmtId="49" fontId="96" fillId="0" borderId="23" xfId="271" applyNumberFormat="1" applyFont="1" applyFill="1" applyBorder="1" applyAlignment="1">
      <alignment horizontal="center" vertical="center" wrapText="1"/>
      <protection/>
    </xf>
    <xf numFmtId="49" fontId="96" fillId="0" borderId="21" xfId="271" applyNumberFormat="1" applyFont="1" applyFill="1" applyBorder="1" applyAlignment="1">
      <alignment horizontal="center" vertical="center"/>
      <protection/>
    </xf>
    <xf numFmtId="49" fontId="96" fillId="0" borderId="29" xfId="271" applyNumberFormat="1" applyFont="1" applyFill="1" applyBorder="1" applyAlignment="1">
      <alignment horizontal="center" vertical="center"/>
      <protection/>
    </xf>
    <xf numFmtId="49" fontId="96" fillId="0" borderId="26" xfId="271" applyNumberFormat="1" applyFont="1" applyFill="1" applyBorder="1" applyAlignment="1">
      <alignment horizontal="center" vertical="center" wrapText="1"/>
      <protection/>
    </xf>
    <xf numFmtId="49" fontId="96" fillId="0" borderId="0" xfId="271" applyNumberFormat="1" applyFont="1" applyFill="1" applyBorder="1" applyAlignment="1">
      <alignment horizontal="center" vertical="center"/>
      <protection/>
    </xf>
    <xf numFmtId="49" fontId="96" fillId="0" borderId="39" xfId="271" applyNumberFormat="1" applyFont="1" applyFill="1" applyBorder="1" applyAlignment="1">
      <alignment horizontal="center" vertical="center"/>
      <protection/>
    </xf>
    <xf numFmtId="49" fontId="96" fillId="0" borderId="6" xfId="271" applyNumberFormat="1" applyFont="1" applyFill="1" applyBorder="1" applyAlignment="1">
      <alignment horizontal="center" vertical="center"/>
      <protection/>
    </xf>
    <xf numFmtId="49" fontId="96" fillId="0" borderId="37" xfId="271" applyNumberFormat="1" applyFont="1" applyFill="1" applyBorder="1" applyAlignment="1">
      <alignment horizontal="center" vertical="center"/>
      <protection/>
    </xf>
    <xf numFmtId="0" fontId="96" fillId="0" borderId="34" xfId="0" applyFont="1" applyFill="1" applyBorder="1" applyAlignment="1">
      <alignment horizontal="center" vertical="center"/>
    </xf>
    <xf numFmtId="0" fontId="96" fillId="0" borderId="35" xfId="0" applyFont="1" applyFill="1" applyBorder="1" applyAlignment="1">
      <alignment horizontal="center" vertical="center"/>
    </xf>
    <xf numFmtId="0" fontId="47" fillId="0" borderId="0" xfId="271" applyFont="1" applyFill="1" applyBorder="1" applyAlignment="1">
      <alignment horizontal="left" vertical="center"/>
      <protection/>
    </xf>
    <xf numFmtId="49" fontId="96" fillId="0" borderId="40" xfId="271" applyNumberFormat="1" applyFont="1" applyFill="1" applyBorder="1" applyAlignment="1">
      <alignment horizontal="center" vertical="center"/>
      <protection/>
    </xf>
    <xf numFmtId="49" fontId="96" fillId="0" borderId="36" xfId="271" applyNumberFormat="1" applyFont="1" applyFill="1" applyBorder="1" applyAlignment="1">
      <alignment horizontal="center" vertical="center" wrapText="1"/>
      <protection/>
    </xf>
    <xf numFmtId="49" fontId="96" fillId="0" borderId="28" xfId="271" applyNumberFormat="1" applyFont="1" applyFill="1" applyBorder="1" applyAlignment="1">
      <alignment horizontal="center" vertical="center"/>
      <protection/>
    </xf>
    <xf numFmtId="49" fontId="96" fillId="0" borderId="26" xfId="271" applyNumberFormat="1" applyFont="1" applyFill="1" applyBorder="1" applyAlignment="1">
      <alignment horizontal="left" vertical="center"/>
      <protection/>
    </xf>
    <xf numFmtId="49" fontId="96" fillId="0" borderId="23" xfId="271" applyNumberFormat="1" applyFont="1" applyFill="1" applyBorder="1" applyAlignment="1">
      <alignment horizontal="left" vertical="center"/>
      <protection/>
    </xf>
    <xf numFmtId="49" fontId="96" fillId="0" borderId="34" xfId="271" applyNumberFormat="1" applyFont="1" applyFill="1" applyBorder="1" applyAlignment="1">
      <alignment horizontal="center" vertical="center"/>
      <protection/>
    </xf>
    <xf numFmtId="0" fontId="96" fillId="0" borderId="35" xfId="0" applyFont="1" applyFill="1" applyBorder="1" applyAlignment="1">
      <alignment/>
    </xf>
    <xf numFmtId="0" fontId="96" fillId="0" borderId="21" xfId="0" applyFont="1" applyFill="1" applyBorder="1" applyAlignment="1">
      <alignment/>
    </xf>
    <xf numFmtId="0" fontId="96" fillId="0" borderId="29" xfId="0" applyFont="1" applyFill="1" applyBorder="1" applyAlignment="1">
      <alignment/>
    </xf>
    <xf numFmtId="0" fontId="96" fillId="0" borderId="6" xfId="0" applyFont="1" applyFill="1" applyBorder="1" applyAlignment="1">
      <alignment horizontal="center" vertical="center"/>
    </xf>
    <xf numFmtId="0" fontId="96" fillId="0" borderId="3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96" fillId="0" borderId="33" xfId="0" applyFont="1" applyFill="1" applyBorder="1" applyAlignment="1">
      <alignment horizontal="center" vertical="center"/>
    </xf>
    <xf numFmtId="0" fontId="85" fillId="0" borderId="23" xfId="270" applyFont="1" applyFill="1" applyBorder="1" applyAlignment="1">
      <alignment horizontal="center" vertical="center" wrapText="1"/>
      <protection/>
    </xf>
  </cellXfs>
  <cellStyles count="265">
    <cellStyle name="Normal" xfId="0"/>
    <cellStyle name="&quot;" xfId="15"/>
    <cellStyle name="&quot;_2009년 충남전력사용량" xfId="16"/>
    <cellStyle name="&quot;_2009년 충남전력사용량_통계연보 발간자료(전력사용량)" xfId="17"/>
    <cellStyle name="&quot;_2009년 충남전력사용량_한국중부발전-발전현황(1)" xfId="18"/>
    <cellStyle name="&quot;_도로교통공단(110803)" xfId="19"/>
    <cellStyle name="&quot;_도로교통공단(110803)_9투자통상분야(1)" xfId="20"/>
    <cellStyle name="&quot;_도로교통공단(110803)_9투자통상분야(수정)" xfId="21"/>
    <cellStyle name="??&amp;O?&amp;H?_x0008__x000F__x0007_?_x0007__x0001__x0001_" xfId="22"/>
    <cellStyle name="??&amp;O?&amp;H?_x0008_??_x0007__x0001__x0001_" xfId="23"/>
    <cellStyle name="?W?_laroux" xfId="24"/>
    <cellStyle name="_05-허가민원과~이향숙~엑셀" xfId="25"/>
    <cellStyle name="_06-자치정보과(2008-12-31기준 작성)" xfId="26"/>
    <cellStyle name="_10. 주택,건설" xfId="27"/>
    <cellStyle name="_11. 교통,관광 및 정보통신" xfId="28"/>
    <cellStyle name="_13. 환경" xfId="29"/>
    <cellStyle name="_16. 공공행정 및 사법" xfId="30"/>
    <cellStyle name="_16-재난안전과~황의범~엑셀" xfId="31"/>
    <cellStyle name="_17-청정농업과~이권행~엑셀" xfId="32"/>
    <cellStyle name="_18-해양수산과~우창규~엑셀" xfId="33"/>
    <cellStyle name="_2008년말기준 통계연보 자료-백주순" xfId="34"/>
    <cellStyle name="_3. 인구" xfId="35"/>
    <cellStyle name="_3인구" xfId="36"/>
    <cellStyle name="_6. 농림수산업" xfId="37"/>
    <cellStyle name="_6. 농림수산업(01~20)" xfId="38"/>
    <cellStyle name="_6. 농림수산업(21~40)" xfId="39"/>
    <cellStyle name="_6. 농림수산업(41~57)" xfId="40"/>
    <cellStyle name="_6. 농림수산업(46~59)" xfId="41"/>
    <cellStyle name="_6. 농림수산업(51~58)" xfId="42"/>
    <cellStyle name="_9. 유통,금융,보험 및 기타 서비스" xfId="43"/>
    <cellStyle name="_Book1" xfId="44"/>
    <cellStyle name="_농협중앙회 보령시지부(2009-12-31기준_작성)-송성혁" xfId="45"/>
    <cellStyle name="_도로과" xfId="46"/>
    <cellStyle name="_산림과~변한근~" xfId="47"/>
    <cellStyle name="_산림형질변경허가내역(보령시통계)" xfId="48"/>
    <cellStyle name="_읍면동별 인구이동" xfId="49"/>
    <cellStyle name="_청정농업과-,09.12.31기준 작성,10.5.17현재)-백도현" xfId="50"/>
    <cellStyle name="_청정농업과-,09.12.31기준 작성,10.5.17현재)-이권행" xfId="51"/>
    <cellStyle name="_총무과-조필행" xfId="52"/>
    <cellStyle name="_해양수산과-이종원" xfId="53"/>
    <cellStyle name="_허가민원과-외국인(2008-12-31기준 작성)" xfId="54"/>
    <cellStyle name="_환경보호과(2009-12-31기준 작성)-이인구" xfId="55"/>
    <cellStyle name="_환경보호과-이인구(1차수정자료)" xfId="56"/>
    <cellStyle name="_환경보호과-하수및분뇨발생량처리현황(1차수정자료)이인구,김용문" xfId="57"/>
    <cellStyle name="’E‰Y [0.00]_laroux" xfId="58"/>
    <cellStyle name="’E‰Y_laroux" xfId="59"/>
    <cellStyle name="¤@?e_TEST-1 " xfId="60"/>
    <cellStyle name="20% - Accent1" xfId="61"/>
    <cellStyle name="20% - Accent2" xfId="62"/>
    <cellStyle name="20% - Accent3" xfId="63"/>
    <cellStyle name="20% - Accent4" xfId="64"/>
    <cellStyle name="20% - Accent5" xfId="65"/>
    <cellStyle name="20% - Accent6" xfId="66"/>
    <cellStyle name="20% - 강조색1" xfId="67"/>
    <cellStyle name="20% - 강조색2" xfId="68"/>
    <cellStyle name="20% - 강조색3" xfId="69"/>
    <cellStyle name="20% - 강조색4" xfId="70"/>
    <cellStyle name="20% - 강조색5" xfId="71"/>
    <cellStyle name="20% - 강조색6" xfId="72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40% - 강조색1" xfId="79"/>
    <cellStyle name="40% - 강조색2" xfId="80"/>
    <cellStyle name="40% - 강조색3" xfId="81"/>
    <cellStyle name="40% - 강조색4" xfId="82"/>
    <cellStyle name="40% - 강조색5" xfId="83"/>
    <cellStyle name="40% - 강조색6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강조색1" xfId="91"/>
    <cellStyle name="60% - 강조색2" xfId="92"/>
    <cellStyle name="60% - 강조색3" xfId="93"/>
    <cellStyle name="60% - 강조색4" xfId="94"/>
    <cellStyle name="60% - 강조색5" xfId="95"/>
    <cellStyle name="60% - 강조색6" xfId="96"/>
    <cellStyle name="A¨­￠￢￠O [0]_INQUIRY ￠?￥i¨u¡AAⓒ￢Aⓒª " xfId="97"/>
    <cellStyle name="A¨­￠￢￠O_INQUIRY ￠?￥i¨u¡AAⓒ￢Aⓒª " xfId="98"/>
    <cellStyle name="Accent1" xfId="99"/>
    <cellStyle name="Accent2" xfId="100"/>
    <cellStyle name="Accent3" xfId="101"/>
    <cellStyle name="Accent4" xfId="102"/>
    <cellStyle name="Accent5" xfId="103"/>
    <cellStyle name="Accent6" xfId="104"/>
    <cellStyle name="AeE­ [0]_±a¼uAe½A " xfId="105"/>
    <cellStyle name="ÅëÈ­ [0]_INQUIRY ¿µ¾÷ÃßÁø " xfId="106"/>
    <cellStyle name="AeE­ [0]_INQUIRY ¿μ¾÷AßAø " xfId="107"/>
    <cellStyle name="AeE­_±a¼uAe½A " xfId="108"/>
    <cellStyle name="ÅëÈ­_INQUIRY ¿µ¾÷ÃßÁø " xfId="109"/>
    <cellStyle name="AeE­_INQUIRY ¿μ¾÷AßAø " xfId="110"/>
    <cellStyle name="AeE¡ⓒ [0]_INQUIRY ￠?￥i¨u¡AAⓒ￢Aⓒª " xfId="111"/>
    <cellStyle name="AeE¡ⓒ_INQUIRY ￠?￥i¨u¡AAⓒ￢Aⓒª " xfId="112"/>
    <cellStyle name="ALIGNMENT" xfId="113"/>
    <cellStyle name="AÞ¸¶ [0]_±a¼uAe½A " xfId="114"/>
    <cellStyle name="ÄÞ¸¶ [0]_INQUIRY ¿µ¾÷ÃßÁø " xfId="115"/>
    <cellStyle name="AÞ¸¶ [0]_INQUIRY ¿μ¾÷AßAø " xfId="116"/>
    <cellStyle name="AÞ¸¶_±a¼uAe½A " xfId="117"/>
    <cellStyle name="ÄÞ¸¶_INQUIRY ¿µ¾÷ÃßÁø " xfId="118"/>
    <cellStyle name="AÞ¸¶_INQUIRY ¿μ¾÷AßAø " xfId="119"/>
    <cellStyle name="Bad" xfId="120"/>
    <cellStyle name="C_TITLE" xfId="121"/>
    <cellStyle name="C¡IA¨ª_¡ic¨u¡A¨￢I¨￢¡Æ AN¡Æe " xfId="122"/>
    <cellStyle name="C￥AØ_¿μ¾÷CoE² " xfId="123"/>
    <cellStyle name="Ç¥ÁØ_»ç¾÷ºÎº° ÃÑ°è " xfId="124"/>
    <cellStyle name="C￥AØ_≫c¾÷ºIº° AN°e " xfId="125"/>
    <cellStyle name="Ç¥ÁØ_5-1±¤°í " xfId="126"/>
    <cellStyle name="C￥AØ_Æi¼º¸RCA " xfId="127"/>
    <cellStyle name="Ç¥ÁØ_LRV " xfId="128"/>
    <cellStyle name="C￥AØ_page 2 " xfId="129"/>
    <cellStyle name="Ç¥ÁØ_page 2 " xfId="130"/>
    <cellStyle name="C￥AØ_page 2 _중앙연구소+용역인원사번_03.02.21" xfId="131"/>
    <cellStyle name="Ç¥ÁØ_page 2 _중앙연구소+용역인원사번_03.02.21" xfId="132"/>
    <cellStyle name="C￥AØ_PERSONAL" xfId="133"/>
    <cellStyle name="Calc Currency (0)" xfId="134"/>
    <cellStyle name="Calculation" xfId="135"/>
    <cellStyle name="category" xfId="136"/>
    <cellStyle name="Check Cell" xfId="137"/>
    <cellStyle name="Comma [0]_ SG&amp;A Bridge " xfId="138"/>
    <cellStyle name="Comma_ SG&amp;A Bridge " xfId="139"/>
    <cellStyle name="Comma0" xfId="140"/>
    <cellStyle name="Curren?_x0012_퐀_x0017_?" xfId="141"/>
    <cellStyle name="Currency [0]_ SG&amp;A Bridge " xfId="142"/>
    <cellStyle name="Currency_ SG&amp;A Bridge " xfId="143"/>
    <cellStyle name="Currency0" xfId="144"/>
    <cellStyle name="Currency1" xfId="145"/>
    <cellStyle name="Date" xfId="146"/>
    <cellStyle name="Euro" xfId="147"/>
    <cellStyle name="Explanatory Text" xfId="148"/>
    <cellStyle name="Fixed" xfId="149"/>
    <cellStyle name="Good" xfId="150"/>
    <cellStyle name="Grey" xfId="151"/>
    <cellStyle name="HEADER" xfId="152"/>
    <cellStyle name="Header1" xfId="153"/>
    <cellStyle name="Header2" xfId="154"/>
    <cellStyle name="Heading 1" xfId="155"/>
    <cellStyle name="Heading 2" xfId="156"/>
    <cellStyle name="Heading 3" xfId="157"/>
    <cellStyle name="Heading 4" xfId="158"/>
    <cellStyle name="HEADING1" xfId="159"/>
    <cellStyle name="HEADING2" xfId="160"/>
    <cellStyle name="Hyperlink_NEGS" xfId="161"/>
    <cellStyle name="Input" xfId="162"/>
    <cellStyle name="Input [yellow]" xfId="163"/>
    <cellStyle name="Input_통계연보 발간자료(전력사용량)" xfId="164"/>
    <cellStyle name="Linked Cell" xfId="165"/>
    <cellStyle name="Model" xfId="166"/>
    <cellStyle name="Neutral" xfId="167"/>
    <cellStyle name="Normal - Style1" xfId="168"/>
    <cellStyle name="Normal_ SG&amp;A Bridge " xfId="169"/>
    <cellStyle name="Note" xfId="170"/>
    <cellStyle name="NUM_" xfId="171"/>
    <cellStyle name="Œ…?æ맖?e [0.00]_laroux" xfId="172"/>
    <cellStyle name="Œ…?æ맖?e_laroux" xfId="173"/>
    <cellStyle name="Output" xfId="174"/>
    <cellStyle name="Percent [2]" xfId="175"/>
    <cellStyle name="R_TITLE" xfId="176"/>
    <cellStyle name="subhead" xfId="177"/>
    <cellStyle name="Title" xfId="178"/>
    <cellStyle name="Total" xfId="179"/>
    <cellStyle name="Warning Text" xfId="180"/>
    <cellStyle name="강조색1" xfId="181"/>
    <cellStyle name="강조색2" xfId="182"/>
    <cellStyle name="강조색3" xfId="183"/>
    <cellStyle name="강조색4" xfId="184"/>
    <cellStyle name="강조색5" xfId="185"/>
    <cellStyle name="강조색6" xfId="186"/>
    <cellStyle name="경고문" xfId="187"/>
    <cellStyle name="계산" xfId="188"/>
    <cellStyle name="과정별배정" xfId="189"/>
    <cellStyle name="咬訌裝?INCOM1" xfId="190"/>
    <cellStyle name="咬訌裝?INCOM10" xfId="191"/>
    <cellStyle name="咬訌裝?INCOM2" xfId="192"/>
    <cellStyle name="咬訌裝?INCOM3" xfId="193"/>
    <cellStyle name="咬訌裝?INCOM4" xfId="194"/>
    <cellStyle name="咬訌裝?INCOM5" xfId="195"/>
    <cellStyle name="咬訌裝?INCOM6" xfId="196"/>
    <cellStyle name="咬訌裝?INCOM7" xfId="197"/>
    <cellStyle name="咬訌裝?INCOM8" xfId="198"/>
    <cellStyle name="咬訌裝?INCOM9" xfId="199"/>
    <cellStyle name="咬訌裝?PRIB11" xfId="200"/>
    <cellStyle name="나쁨" xfId="201"/>
    <cellStyle name="뒤에 오는 하이퍼링크_03(1).인구" xfId="202"/>
    <cellStyle name="똿뗦먛귟 [0.00]_PRODUCT DETAIL Q1" xfId="203"/>
    <cellStyle name="똿뗦먛귟_PRODUCT DETAIL Q1" xfId="204"/>
    <cellStyle name="메모" xfId="205"/>
    <cellStyle name="믅됞 [0.00]_PRODUCT DETAIL Q1" xfId="206"/>
    <cellStyle name="믅됞_PRODUCT DETAIL Q1" xfId="207"/>
    <cellStyle name="Percent" xfId="208"/>
    <cellStyle name="백분율 2" xfId="209"/>
    <cellStyle name="백분율 3" xfId="210"/>
    <cellStyle name="보통" xfId="211"/>
    <cellStyle name="뷭?_BOOKSHIP" xfId="212"/>
    <cellStyle name="설명 텍스트" xfId="213"/>
    <cellStyle name="셀 확인" xfId="214"/>
    <cellStyle name="Comma" xfId="215"/>
    <cellStyle name="Comma [0]" xfId="216"/>
    <cellStyle name="쉼표 [0] 2" xfId="217"/>
    <cellStyle name="쉼표 [0] 2 2" xfId="218"/>
    <cellStyle name="쉼표 [0] 2 3" xfId="219"/>
    <cellStyle name="쉼표 [0] 3" xfId="220"/>
    <cellStyle name="쉼표 [0] 3 2" xfId="221"/>
    <cellStyle name="쉼표 [0] 4" xfId="222"/>
    <cellStyle name="쉼표 [0]_080전기수도" xfId="223"/>
    <cellStyle name="스타일 1" xfId="224"/>
    <cellStyle name="안건회계법인" xfId="225"/>
    <cellStyle name="연결된 셀" xfId="226"/>
    <cellStyle name="Followed Hyperlink" xfId="227"/>
    <cellStyle name="요약" xfId="228"/>
    <cellStyle name="일정_K200창정비 (2)" xfId="229"/>
    <cellStyle name="입력" xfId="230"/>
    <cellStyle name="제목" xfId="231"/>
    <cellStyle name="제목 1" xfId="232"/>
    <cellStyle name="제목 2" xfId="233"/>
    <cellStyle name="제목 3" xfId="234"/>
    <cellStyle name="제목 4" xfId="235"/>
    <cellStyle name="좋음" xfId="236"/>
    <cellStyle name="지정되지 않음" xfId="237"/>
    <cellStyle name="출력" xfId="238"/>
    <cellStyle name="콤마 " xfId="239"/>
    <cellStyle name="콤마 [0]_  종  합  " xfId="240"/>
    <cellStyle name="콤마 [0]_해안선및도서" xfId="241"/>
    <cellStyle name="콤마_  종  합  " xfId="242"/>
    <cellStyle name="Currency" xfId="243"/>
    <cellStyle name="Currency [0]" xfId="244"/>
    <cellStyle name="통화 [0] 2" xfId="245"/>
    <cellStyle name="퍼센트" xfId="246"/>
    <cellStyle name="표서식" xfId="247"/>
    <cellStyle name="표준 10" xfId="248"/>
    <cellStyle name="표준 2" xfId="249"/>
    <cellStyle name="표준 2 2" xfId="250"/>
    <cellStyle name="표준 2 3" xfId="251"/>
    <cellStyle name="표준 2 4" xfId="252"/>
    <cellStyle name="표준 3" xfId="253"/>
    <cellStyle name="표준 3 2" xfId="254"/>
    <cellStyle name="표준 3 2 2" xfId="255"/>
    <cellStyle name="표준 3 3" xfId="256"/>
    <cellStyle name="표준 4" xfId="257"/>
    <cellStyle name="표준 4 2" xfId="258"/>
    <cellStyle name="표준 48" xfId="259"/>
    <cellStyle name="표준 5" xfId="260"/>
    <cellStyle name="표준 6" xfId="261"/>
    <cellStyle name="표준_05. 사업체(완료)" xfId="262"/>
    <cellStyle name="표준_050사~1" xfId="263"/>
    <cellStyle name="표준_061농업" xfId="264"/>
    <cellStyle name="표준_0803제조전력사용(충남)" xfId="265"/>
    <cellStyle name="표준_0805상수도철" xfId="266"/>
    <cellStyle name="표준_0806상수도관" xfId="267"/>
    <cellStyle name="표준_0807급수사용량" xfId="268"/>
    <cellStyle name="표준_0808급수사용료" xfId="269"/>
    <cellStyle name="표준_080전기수도" xfId="270"/>
    <cellStyle name="표준_0811하수관거설치" xfId="271"/>
    <cellStyle name="표준_090유통금융" xfId="272"/>
    <cellStyle name="표준_경제정책2" xfId="273"/>
    <cellStyle name="표준_수질1" xfId="274"/>
    <cellStyle name="표준_수질2" xfId="275"/>
    <cellStyle name="표준_지역경제과" xfId="276"/>
    <cellStyle name="표준_한전" xfId="277"/>
    <cellStyle name="Hyperlink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2009%20&#49436;&#49885;%20&#48373;&#49324;\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45348;&#51060;&#53944;&#50728;%20&#48155;&#51008;%20&#54028;&#51068;\6.&#45453;&#47548;&#49688;&#49328;&#5062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&#51088;&#52824;&#51221;&#48372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&#51228;48&#54924;%20&#53685;&#44228;&#50672;&#48372;%20&#51089;&#50629;\&#49436;&#49885;\&#50808;&#48512;\&#54620;&#44397;&#51204;&#47141;&#44144;&#47000;&#495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620;&#44397;&#51204;&#47141;&#44144;&#47000;&#4954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9%20&#49436;&#49885;%20&#48373;&#49324;\3.%20&#51064;&#4439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Nanum%20Technologies\SmartFlow%20OSE2\temp\6.%20&#45453;&#47548;&#49688;&#49328;&#50629;(41~57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49884;&#44400;&#50857;\8%20&#51204;&#44592;%20&#44032;&#49828;%20&#49688;&#46020;(&#50756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\&#53685;&#44228;&#50672;&#48372;\2012&#53685;&#44228;&#50672;&#48372;\&#46020;&#52397;(&#49884;&#44400;)\8.%20&#51204;&#44592;,&#44032;&#49828;,&#49688;&#460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160;&#49324;22\My%20Documents\02&#50696;&#48169;&#53685;&#44228;\2004&#53685;&#44228;\&#53685;&#44228;0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44400;&#48124;&#48169;&#50948;\2006%20&#48124;&#48169;&#50948;&#54200;&#49457;%20&#48372;&#44256;&#49436;&#49885;(&#49884;&#44400;&#49884;&#4580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45380;\&#53685;&#44228;&#50672;&#48372;\&#48156;&#44036;&#44228;&#54925;\&#51089;&#49457;&#44592;&#44288;\&#52649;&#45224;&#51648;&#48169;&#44221;&#52272;&#5239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_AZTMP1_\Exec\&#44148;&#52629;&#46020;&#49884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1088;&#52824;&#51221;&#48372;&#44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4620;&#44397;&#51204;&#47141;&#44144;&#47000;&#49548;\Documents%20and%20Settings\Owner\Local%20Settings\Temp\_AZTMP1_\Exec\&#44148;&#52629;&#46020;&#49884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4620;&#44397;&#51204;&#47141;&#44144;&#47000;&#49548;\&#51088;&#52824;&#51221;&#48372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발전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41.수산물 계통판매고"/>
      <sheetName val="42.수산업협동조합"/>
      <sheetName val="43.친환경 농산물 인증현황"/>
      <sheetName val="44. 화훼류 재배현황"/>
      <sheetName val="45.한국농어촌공사"/>
      <sheetName val="46.농업용지하수"/>
      <sheetName val="47.농약공급실적"/>
      <sheetName val="48.병해충발생및방제상황"/>
      <sheetName val="49.수렵면허장발급"/>
      <sheetName val="50.토석채취현황"/>
      <sheetName val="51.수렵"/>
      <sheetName val="52.어항"/>
      <sheetName val="53.어항시설"/>
      <sheetName val="54.양식어업권"/>
      <sheetName val="55.어업권"/>
      <sheetName val="56.수산업종별생산"/>
      <sheetName val="57.산림형질변경 허가내역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6.고압가스제조저장판매소"/>
      <sheetName val="7.상수도"/>
      <sheetName val="8.상수도관"/>
      <sheetName val="10.급수사용량"/>
      <sheetName val="11.급수사용료 부과"/>
      <sheetName val="12.하수도 인구 및 보급율"/>
      <sheetName val="13.하수사용료 부과"/>
      <sheetName val="14.하수관거"/>
      <sheetName val="#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7.고압가스제조저장판매소"/>
      <sheetName val="8.상수도"/>
      <sheetName val="9.상수도관"/>
      <sheetName val="10.정수장별 상수도 시설용량 및 생산실적"/>
      <sheetName val="11.급수사용량"/>
      <sheetName val="12.급수사용료 부과"/>
      <sheetName val="13.하수도 인구 및 보급율"/>
      <sheetName val="14.하수사용료 부과"/>
      <sheetName val="15.하수관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22"/>
  <sheetViews>
    <sheetView zoomScaleSheetLayoutView="100" workbookViewId="0" topLeftCell="A1">
      <selection activeCell="B26" sqref="B26"/>
    </sheetView>
  </sheetViews>
  <sheetFormatPr defaultColWidth="7.99609375" defaultRowHeight="13.5"/>
  <cols>
    <col min="1" max="1" width="17.10546875" style="24" customWidth="1"/>
    <col min="2" max="2" width="23.4453125" style="25" customWidth="1"/>
    <col min="3" max="3" width="24.21484375" style="25" customWidth="1"/>
    <col min="4" max="4" width="23.88671875" style="25" customWidth="1"/>
    <col min="5" max="5" width="23.99609375" style="25" customWidth="1"/>
    <col min="6" max="6" width="17.10546875" style="24" customWidth="1"/>
    <col min="7" max="7" width="0.55078125" style="26" customWidth="1"/>
    <col min="8" max="8" width="0.671875" style="26" customWidth="1"/>
    <col min="9" max="16384" width="7.99609375" style="26" customWidth="1"/>
  </cols>
  <sheetData>
    <row r="1" spans="1:6" s="20" customFormat="1" ht="12">
      <c r="A1" s="18" t="s">
        <v>187</v>
      </c>
      <c r="B1" s="19"/>
      <c r="C1" s="19"/>
      <c r="D1" s="19"/>
      <c r="E1" s="19"/>
      <c r="F1" s="306" t="s">
        <v>53</v>
      </c>
    </row>
    <row r="2" spans="1:6" s="20" customFormat="1" ht="12">
      <c r="A2" s="18"/>
      <c r="B2" s="19"/>
      <c r="C2" s="19"/>
      <c r="D2" s="19"/>
      <c r="E2" s="19"/>
      <c r="F2" s="18"/>
    </row>
    <row r="3" spans="1:6" s="110" customFormat="1" ht="22.5">
      <c r="A3" s="108" t="s">
        <v>174</v>
      </c>
      <c r="B3" s="108"/>
      <c r="C3" s="108"/>
      <c r="D3" s="109" t="s">
        <v>126</v>
      </c>
      <c r="E3" s="109"/>
      <c r="F3" s="108"/>
    </row>
    <row r="4" spans="1:6" s="23" customFormat="1" ht="12">
      <c r="A4" s="21"/>
      <c r="B4" s="21"/>
      <c r="C4" s="21"/>
      <c r="D4" s="22"/>
      <c r="E4" s="22"/>
      <c r="F4" s="21"/>
    </row>
    <row r="5" spans="2:6" s="20" customFormat="1" ht="12.75" thickBot="1">
      <c r="B5" s="225"/>
      <c r="C5" s="225"/>
      <c r="D5" s="225"/>
      <c r="E5" s="225"/>
      <c r="F5" s="315"/>
    </row>
    <row r="6" spans="1:6" s="20" customFormat="1" ht="6" customHeight="1">
      <c r="A6" s="226"/>
      <c r="B6" s="227"/>
      <c r="C6" s="228"/>
      <c r="D6" s="229"/>
      <c r="E6" s="228"/>
      <c r="F6" s="230"/>
    </row>
    <row r="7" spans="1:6" s="111" customFormat="1" ht="27" customHeight="1">
      <c r="A7" s="689" t="s">
        <v>326</v>
      </c>
      <c r="B7" s="365" t="s">
        <v>327</v>
      </c>
      <c r="C7" s="366" t="s">
        <v>328</v>
      </c>
      <c r="D7" s="365" t="s">
        <v>329</v>
      </c>
      <c r="E7" s="366" t="s">
        <v>330</v>
      </c>
      <c r="F7" s="690" t="s">
        <v>127</v>
      </c>
    </row>
    <row r="8" spans="1:6" s="111" customFormat="1" ht="27" customHeight="1">
      <c r="A8" s="689"/>
      <c r="B8" s="367" t="s">
        <v>120</v>
      </c>
      <c r="C8" s="368" t="s">
        <v>121</v>
      </c>
      <c r="D8" s="367" t="s">
        <v>122</v>
      </c>
      <c r="E8" s="366" t="s">
        <v>123</v>
      </c>
      <c r="F8" s="691"/>
    </row>
    <row r="9" spans="1:6" s="111" customFormat="1" ht="6" customHeight="1">
      <c r="A9" s="369"/>
      <c r="B9" s="370"/>
      <c r="C9" s="371"/>
      <c r="D9" s="370"/>
      <c r="E9" s="371"/>
      <c r="F9" s="692"/>
    </row>
    <row r="10" spans="1:6" s="113" customFormat="1" ht="6" customHeight="1">
      <c r="A10" s="372"/>
      <c r="B10" s="373"/>
      <c r="C10" s="374"/>
      <c r="D10" s="374"/>
      <c r="E10" s="375"/>
      <c r="F10" s="376"/>
    </row>
    <row r="11" spans="1:6" s="113" customFormat="1" ht="33.75" customHeight="1" hidden="1">
      <c r="A11" s="377" t="s">
        <v>331</v>
      </c>
      <c r="B11" s="378">
        <v>4000000</v>
      </c>
      <c r="C11" s="378">
        <f>3226103+3067050+3839168+4358506+3709426+4402256+4528751+4009672</f>
        <v>31140932</v>
      </c>
      <c r="D11" s="378">
        <v>3545188</v>
      </c>
      <c r="E11" s="379">
        <v>4340000</v>
      </c>
      <c r="F11" s="380" t="s">
        <v>124</v>
      </c>
    </row>
    <row r="12" spans="1:6" s="113" customFormat="1" ht="33.75" customHeight="1" hidden="1">
      <c r="A12" s="377" t="s">
        <v>332</v>
      </c>
      <c r="B12" s="378">
        <v>1350000</v>
      </c>
      <c r="C12" s="378">
        <v>6283229</v>
      </c>
      <c r="D12" s="378">
        <v>715304</v>
      </c>
      <c r="E12" s="379">
        <v>1430000</v>
      </c>
      <c r="F12" s="380" t="s">
        <v>125</v>
      </c>
    </row>
    <row r="13" spans="1:6" s="113" customFormat="1" ht="33.75" customHeight="1">
      <c r="A13" s="377">
        <v>2015</v>
      </c>
      <c r="B13" s="381">
        <v>5350000</v>
      </c>
      <c r="C13" s="381">
        <v>32808222</v>
      </c>
      <c r="D13" s="381">
        <v>3745231</v>
      </c>
      <c r="E13" s="382">
        <v>5657577</v>
      </c>
      <c r="F13" s="383">
        <v>2015</v>
      </c>
    </row>
    <row r="14" spans="1:6" s="113" customFormat="1" ht="33.75" customHeight="1">
      <c r="A14" s="377">
        <v>2016</v>
      </c>
      <c r="B14" s="381">
        <v>5350000</v>
      </c>
      <c r="C14" s="381">
        <v>31735326.240956</v>
      </c>
      <c r="D14" s="381">
        <v>3622754.1370954337</v>
      </c>
      <c r="E14" s="382">
        <v>5657577</v>
      </c>
      <c r="F14" s="383">
        <v>2016</v>
      </c>
    </row>
    <row r="15" spans="1:6" s="113" customFormat="1" ht="33.75" customHeight="1">
      <c r="A15" s="377">
        <v>2017</v>
      </c>
      <c r="B15" s="381">
        <v>5350000</v>
      </c>
      <c r="C15" s="381">
        <v>30696861</v>
      </c>
      <c r="D15" s="381">
        <v>3504207</v>
      </c>
      <c r="E15" s="381">
        <v>5665477</v>
      </c>
      <c r="F15" s="384">
        <v>2017</v>
      </c>
    </row>
    <row r="16" spans="1:6" s="113" customFormat="1" ht="33.75" customHeight="1">
      <c r="A16" s="377">
        <v>2018</v>
      </c>
      <c r="B16" s="381">
        <v>5350000</v>
      </c>
      <c r="C16" s="381">
        <v>26817352</v>
      </c>
      <c r="D16" s="381">
        <v>3061342</v>
      </c>
      <c r="E16" s="381">
        <v>5263655</v>
      </c>
      <c r="F16" s="384" t="s">
        <v>319</v>
      </c>
    </row>
    <row r="17" spans="1:6" s="118" customFormat="1" ht="33.75" customHeight="1">
      <c r="A17" s="385">
        <v>2019</v>
      </c>
      <c r="B17" s="386">
        <f>SUM(B18:B20)</f>
        <v>7388058</v>
      </c>
      <c r="C17" s="386">
        <f>SUM(C18:C20)</f>
        <v>36999367</v>
      </c>
      <c r="D17" s="386">
        <f>SUM(D18:D20)</f>
        <v>4223667</v>
      </c>
      <c r="E17" s="386">
        <f>SUM(E18:E20)</f>
        <v>8174800</v>
      </c>
      <c r="F17" s="387">
        <v>2019</v>
      </c>
    </row>
    <row r="18" spans="1:6" s="113" customFormat="1" ht="33.75" customHeight="1">
      <c r="A18" s="377" t="s">
        <v>333</v>
      </c>
      <c r="B18" s="378">
        <v>4000000</v>
      </c>
      <c r="C18" s="378">
        <v>22879521</v>
      </c>
      <c r="D18" s="378">
        <v>2611817</v>
      </c>
      <c r="E18" s="379">
        <v>4326475</v>
      </c>
      <c r="F18" s="383" t="s">
        <v>320</v>
      </c>
    </row>
    <row r="19" spans="1:6" s="113" customFormat="1" ht="33.75" customHeight="1">
      <c r="A19" s="377" t="s">
        <v>334</v>
      </c>
      <c r="B19" s="378">
        <v>2038058</v>
      </c>
      <c r="C19" s="378">
        <v>13442057</v>
      </c>
      <c r="D19" s="378">
        <v>1534481</v>
      </c>
      <c r="E19" s="379">
        <v>2213325</v>
      </c>
      <c r="F19" s="383" t="s">
        <v>321</v>
      </c>
    </row>
    <row r="20" spans="1:6" s="113" customFormat="1" ht="33.75" customHeight="1">
      <c r="A20" s="377" t="s">
        <v>332</v>
      </c>
      <c r="B20" s="378">
        <v>1350000</v>
      </c>
      <c r="C20" s="378">
        <v>677789</v>
      </c>
      <c r="D20" s="378">
        <v>77369</v>
      </c>
      <c r="E20" s="379">
        <v>1635000</v>
      </c>
      <c r="F20" s="383" t="s">
        <v>322</v>
      </c>
    </row>
    <row r="21" spans="1:6" s="114" customFormat="1" ht="9.75" customHeight="1" thickBot="1">
      <c r="A21" s="231"/>
      <c r="B21" s="232"/>
      <c r="C21" s="232"/>
      <c r="D21" s="232"/>
      <c r="E21" s="233"/>
      <c r="F21" s="234"/>
    </row>
    <row r="22" spans="1:5" s="113" customFormat="1" ht="15">
      <c r="A22" s="318" t="s">
        <v>323</v>
      </c>
      <c r="B22" s="116"/>
      <c r="C22" s="116"/>
      <c r="D22" s="117" t="s">
        <v>335</v>
      </c>
      <c r="E22" s="116"/>
    </row>
  </sheetData>
  <sheetProtection/>
  <mergeCells count="2">
    <mergeCell ref="A7:A8"/>
    <mergeCell ref="F7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38"/>
  <sheetViews>
    <sheetView view="pageBreakPreview" zoomScale="84" zoomScaleNormal="85" zoomScaleSheetLayoutView="84" zoomScalePageLayoutView="0" workbookViewId="0" topLeftCell="A1">
      <selection activeCell="G39" sqref="G39"/>
    </sheetView>
  </sheetViews>
  <sheetFormatPr defaultColWidth="7.99609375" defaultRowHeight="13.5"/>
  <cols>
    <col min="1" max="1" width="5.5546875" style="6" customWidth="1"/>
    <col min="2" max="2" width="7.5546875" style="6" customWidth="1"/>
    <col min="3" max="10" width="10.77734375" style="7" customWidth="1"/>
    <col min="11" max="11" width="9.5546875" style="7" customWidth="1"/>
    <col min="12" max="12" width="10.77734375" style="7" customWidth="1"/>
    <col min="13" max="13" width="11.10546875" style="7" customWidth="1"/>
    <col min="14" max="14" width="5.5546875" style="6" customWidth="1"/>
    <col min="15" max="16384" width="7.99609375" style="8" customWidth="1"/>
  </cols>
  <sheetData>
    <row r="1" spans="1:14" s="3" customFormat="1" ht="12">
      <c r="A1" s="18" t="s">
        <v>187</v>
      </c>
      <c r="B1" s="9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99" t="s">
        <v>53</v>
      </c>
    </row>
    <row r="2" spans="1:14" s="3" customFormat="1" ht="12">
      <c r="A2" s="93"/>
      <c r="B2" s="9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4"/>
    </row>
    <row r="3" spans="1:14" s="125" customFormat="1" ht="23.25" customHeight="1">
      <c r="A3" s="709" t="s">
        <v>194</v>
      </c>
      <c r="B3" s="709"/>
      <c r="C3" s="709"/>
      <c r="D3" s="709"/>
      <c r="E3" s="709"/>
      <c r="F3" s="709"/>
      <c r="G3" s="709"/>
      <c r="H3" s="708" t="s">
        <v>472</v>
      </c>
      <c r="I3" s="708"/>
      <c r="J3" s="708"/>
      <c r="K3" s="708"/>
      <c r="L3" s="708"/>
      <c r="M3" s="708"/>
      <c r="N3" s="708"/>
    </row>
    <row r="4" spans="1:14" s="13" customFormat="1" ht="12.75" customHeight="1">
      <c r="A4" s="9"/>
      <c r="B4" s="9"/>
      <c r="C4" s="10"/>
      <c r="D4" s="10"/>
      <c r="E4" s="10"/>
      <c r="F4" s="10"/>
      <c r="G4" s="11"/>
      <c r="H4" s="9"/>
      <c r="I4" s="10"/>
      <c r="J4" s="10"/>
      <c r="K4" s="10"/>
      <c r="L4" s="10"/>
      <c r="M4" s="10"/>
      <c r="N4" s="12"/>
    </row>
    <row r="5" spans="1:14" s="126" customFormat="1" ht="15.75" thickBot="1">
      <c r="A5" s="126" t="s">
        <v>195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240" t="s">
        <v>196</v>
      </c>
    </row>
    <row r="6" spans="1:14" s="127" customFormat="1" ht="22.5" customHeight="1">
      <c r="A6" s="573" t="s">
        <v>473</v>
      </c>
      <c r="B6" s="574" t="s">
        <v>474</v>
      </c>
      <c r="C6" s="575" t="s">
        <v>475</v>
      </c>
      <c r="D6" s="576" t="s">
        <v>476</v>
      </c>
      <c r="E6" s="576" t="s">
        <v>477</v>
      </c>
      <c r="F6" s="576" t="s">
        <v>478</v>
      </c>
      <c r="G6" s="576" t="s">
        <v>479</v>
      </c>
      <c r="H6" s="576" t="s">
        <v>480</v>
      </c>
      <c r="I6" s="576" t="s">
        <v>481</v>
      </c>
      <c r="J6" s="576" t="s">
        <v>482</v>
      </c>
      <c r="K6" s="576" t="s">
        <v>483</v>
      </c>
      <c r="L6" s="576" t="s">
        <v>484</v>
      </c>
      <c r="M6" s="430" t="s">
        <v>148</v>
      </c>
      <c r="N6" s="577" t="s">
        <v>54</v>
      </c>
    </row>
    <row r="7" spans="1:14" s="127" customFormat="1" ht="22.5" customHeight="1">
      <c r="A7" s="578" t="s">
        <v>485</v>
      </c>
      <c r="B7" s="579" t="s">
        <v>486</v>
      </c>
      <c r="C7" s="580" t="s">
        <v>149</v>
      </c>
      <c r="D7" s="581" t="s">
        <v>150</v>
      </c>
      <c r="E7" s="581" t="s">
        <v>151</v>
      </c>
      <c r="F7" s="581" t="s">
        <v>152</v>
      </c>
      <c r="G7" s="581" t="s">
        <v>153</v>
      </c>
      <c r="H7" s="581" t="s">
        <v>154</v>
      </c>
      <c r="I7" s="581" t="s">
        <v>155</v>
      </c>
      <c r="J7" s="581" t="s">
        <v>156</v>
      </c>
      <c r="K7" s="581" t="s">
        <v>157</v>
      </c>
      <c r="L7" s="581" t="s">
        <v>487</v>
      </c>
      <c r="M7" s="582" t="s">
        <v>147</v>
      </c>
      <c r="N7" s="583" t="s">
        <v>129</v>
      </c>
    </row>
    <row r="8" spans="1:14" s="128" customFormat="1" ht="27" customHeight="1">
      <c r="A8" s="754">
        <v>2015</v>
      </c>
      <c r="B8" s="584" t="s">
        <v>209</v>
      </c>
      <c r="C8" s="585">
        <v>13900</v>
      </c>
      <c r="D8" s="585">
        <v>0</v>
      </c>
      <c r="E8" s="585">
        <v>0</v>
      </c>
      <c r="F8" s="585">
        <v>0</v>
      </c>
      <c r="G8" s="585">
        <v>0</v>
      </c>
      <c r="H8" s="585">
        <v>13000</v>
      </c>
      <c r="I8" s="585" t="s">
        <v>210</v>
      </c>
      <c r="J8" s="585">
        <v>900</v>
      </c>
      <c r="K8" s="585">
        <v>0</v>
      </c>
      <c r="L8" s="585">
        <v>0</v>
      </c>
      <c r="M8" s="434" t="s">
        <v>211</v>
      </c>
      <c r="N8" s="755">
        <v>2015</v>
      </c>
    </row>
    <row r="9" spans="1:14" s="128" customFormat="1" ht="27" customHeight="1">
      <c r="A9" s="754"/>
      <c r="B9" s="584" t="s">
        <v>212</v>
      </c>
      <c r="C9" s="585">
        <v>3350737</v>
      </c>
      <c r="D9" s="585">
        <v>0</v>
      </c>
      <c r="E9" s="585">
        <v>0</v>
      </c>
      <c r="F9" s="585">
        <v>0</v>
      </c>
      <c r="G9" s="585">
        <v>0</v>
      </c>
      <c r="H9" s="585">
        <v>3099280</v>
      </c>
      <c r="I9" s="585" t="s">
        <v>210</v>
      </c>
      <c r="J9" s="585">
        <v>251457</v>
      </c>
      <c r="K9" s="585">
        <v>0</v>
      </c>
      <c r="L9" s="585">
        <v>0</v>
      </c>
      <c r="M9" s="434" t="s">
        <v>213</v>
      </c>
      <c r="N9" s="755"/>
    </row>
    <row r="10" spans="1:14" s="128" customFormat="1" ht="27" customHeight="1">
      <c r="A10" s="754">
        <v>2016</v>
      </c>
      <c r="B10" s="584" t="s">
        <v>209</v>
      </c>
      <c r="C10" s="585">
        <v>13900</v>
      </c>
      <c r="D10" s="585">
        <v>0</v>
      </c>
      <c r="E10" s="585">
        <v>0</v>
      </c>
      <c r="F10" s="585">
        <v>0</v>
      </c>
      <c r="G10" s="585">
        <v>0</v>
      </c>
      <c r="H10" s="585">
        <v>13000</v>
      </c>
      <c r="I10" s="585" t="s">
        <v>210</v>
      </c>
      <c r="J10" s="585">
        <v>900</v>
      </c>
      <c r="K10" s="585">
        <v>0</v>
      </c>
      <c r="L10" s="585">
        <v>0</v>
      </c>
      <c r="M10" s="434" t="s">
        <v>211</v>
      </c>
      <c r="N10" s="755">
        <v>2016</v>
      </c>
    </row>
    <row r="11" spans="1:14" s="128" customFormat="1" ht="27" customHeight="1">
      <c r="A11" s="754"/>
      <c r="B11" s="584" t="s">
        <v>212</v>
      </c>
      <c r="C11" s="585">
        <v>1790418</v>
      </c>
      <c r="D11" s="585">
        <v>0</v>
      </c>
      <c r="E11" s="585">
        <v>0</v>
      </c>
      <c r="F11" s="585">
        <v>0</v>
      </c>
      <c r="G11" s="585">
        <v>0</v>
      </c>
      <c r="H11" s="585">
        <v>1550850</v>
      </c>
      <c r="I11" s="585" t="s">
        <v>210</v>
      </c>
      <c r="J11" s="585">
        <v>239568</v>
      </c>
      <c r="K11" s="585">
        <v>0</v>
      </c>
      <c r="L11" s="585">
        <v>0</v>
      </c>
      <c r="M11" s="434" t="s">
        <v>213</v>
      </c>
      <c r="N11" s="755"/>
    </row>
    <row r="12" spans="1:14" s="128" customFormat="1" ht="27" customHeight="1">
      <c r="A12" s="754">
        <v>2017</v>
      </c>
      <c r="B12" s="584" t="s">
        <v>209</v>
      </c>
      <c r="C12" s="585">
        <v>13900</v>
      </c>
      <c r="D12" s="585">
        <v>0</v>
      </c>
      <c r="E12" s="585">
        <v>0</v>
      </c>
      <c r="F12" s="585">
        <v>0</v>
      </c>
      <c r="G12" s="585">
        <v>0</v>
      </c>
      <c r="H12" s="585">
        <v>13000</v>
      </c>
      <c r="I12" s="585" t="s">
        <v>210</v>
      </c>
      <c r="J12" s="585">
        <v>900</v>
      </c>
      <c r="K12" s="585">
        <v>0</v>
      </c>
      <c r="L12" s="585">
        <v>0</v>
      </c>
      <c r="M12" s="434" t="s">
        <v>148</v>
      </c>
      <c r="N12" s="755">
        <v>2017</v>
      </c>
    </row>
    <row r="13" spans="1:14" s="128" customFormat="1" ht="27" customHeight="1">
      <c r="A13" s="754"/>
      <c r="B13" s="584" t="s">
        <v>212</v>
      </c>
      <c r="C13" s="585">
        <v>3876175</v>
      </c>
      <c r="D13" s="585">
        <v>0</v>
      </c>
      <c r="E13" s="585">
        <v>0</v>
      </c>
      <c r="F13" s="585">
        <v>0</v>
      </c>
      <c r="G13" s="585">
        <v>0</v>
      </c>
      <c r="H13" s="585">
        <v>3579051</v>
      </c>
      <c r="I13" s="585" t="s">
        <v>210</v>
      </c>
      <c r="J13" s="585">
        <v>297124</v>
      </c>
      <c r="K13" s="585">
        <v>0</v>
      </c>
      <c r="L13" s="585">
        <v>0</v>
      </c>
      <c r="M13" s="434" t="s">
        <v>147</v>
      </c>
      <c r="N13" s="755"/>
    </row>
    <row r="14" spans="1:14" s="128" customFormat="1" ht="27" customHeight="1">
      <c r="A14" s="754">
        <v>2018</v>
      </c>
      <c r="B14" s="584" t="s">
        <v>209</v>
      </c>
      <c r="C14" s="585">
        <v>13900</v>
      </c>
      <c r="D14" s="585">
        <v>0</v>
      </c>
      <c r="E14" s="585">
        <v>0</v>
      </c>
      <c r="F14" s="585">
        <v>0</v>
      </c>
      <c r="G14" s="585">
        <v>0</v>
      </c>
      <c r="H14" s="585">
        <v>13000</v>
      </c>
      <c r="I14" s="585" t="s">
        <v>210</v>
      </c>
      <c r="J14" s="585">
        <v>900</v>
      </c>
      <c r="K14" s="585">
        <v>0</v>
      </c>
      <c r="L14" s="585">
        <v>0</v>
      </c>
      <c r="M14" s="434" t="s">
        <v>211</v>
      </c>
      <c r="N14" s="755">
        <v>2018</v>
      </c>
    </row>
    <row r="15" spans="1:14" s="128" customFormat="1" ht="27" customHeight="1">
      <c r="A15" s="754"/>
      <c r="B15" s="584" t="s">
        <v>212</v>
      </c>
      <c r="C15" s="585">
        <v>3865572</v>
      </c>
      <c r="D15" s="585">
        <v>0</v>
      </c>
      <c r="E15" s="585">
        <v>0</v>
      </c>
      <c r="F15" s="585">
        <v>0</v>
      </c>
      <c r="G15" s="585">
        <v>0</v>
      </c>
      <c r="H15" s="585">
        <v>3589237</v>
      </c>
      <c r="I15" s="585" t="s">
        <v>210</v>
      </c>
      <c r="J15" s="585">
        <v>276335</v>
      </c>
      <c r="K15" s="585">
        <v>0</v>
      </c>
      <c r="L15" s="585">
        <v>0</v>
      </c>
      <c r="M15" s="434" t="s">
        <v>213</v>
      </c>
      <c r="N15" s="755"/>
    </row>
    <row r="16" spans="1:14" s="332" customFormat="1" ht="27" customHeight="1">
      <c r="A16" s="752">
        <v>2019</v>
      </c>
      <c r="B16" s="586" t="s">
        <v>283</v>
      </c>
      <c r="C16" s="587">
        <v>13900</v>
      </c>
      <c r="D16" s="587">
        <v>0</v>
      </c>
      <c r="E16" s="587">
        <v>0</v>
      </c>
      <c r="F16" s="587">
        <v>0</v>
      </c>
      <c r="G16" s="587">
        <v>0</v>
      </c>
      <c r="H16" s="587">
        <v>13000</v>
      </c>
      <c r="I16" s="587" t="s">
        <v>210</v>
      </c>
      <c r="J16" s="587">
        <v>900</v>
      </c>
      <c r="K16" s="587">
        <v>0</v>
      </c>
      <c r="L16" s="587">
        <v>0</v>
      </c>
      <c r="M16" s="588" t="s">
        <v>148</v>
      </c>
      <c r="N16" s="753">
        <v>2019</v>
      </c>
    </row>
    <row r="17" spans="1:14" s="332" customFormat="1" ht="27" customHeight="1">
      <c r="A17" s="752"/>
      <c r="B17" s="586" t="s">
        <v>284</v>
      </c>
      <c r="C17" s="587">
        <f>SUM(C18:C29)</f>
        <v>3681016</v>
      </c>
      <c r="D17" s="587">
        <f aca="true" t="shared" si="0" ref="D17:J17">SUM(D18:D29)</f>
        <v>0</v>
      </c>
      <c r="E17" s="587">
        <f t="shared" si="0"/>
        <v>0</v>
      </c>
      <c r="F17" s="587">
        <f t="shared" si="0"/>
        <v>0</v>
      </c>
      <c r="G17" s="587">
        <f t="shared" si="0"/>
        <v>0</v>
      </c>
      <c r="H17" s="587">
        <f t="shared" si="0"/>
        <v>3359676</v>
      </c>
      <c r="I17" s="587" t="s">
        <v>210</v>
      </c>
      <c r="J17" s="587">
        <f t="shared" si="0"/>
        <v>321340</v>
      </c>
      <c r="K17" s="587">
        <v>0</v>
      </c>
      <c r="L17" s="587">
        <v>0</v>
      </c>
      <c r="M17" s="589" t="s">
        <v>147</v>
      </c>
      <c r="N17" s="753"/>
    </row>
    <row r="18" spans="1:14" s="128" customFormat="1" ht="24.75" customHeight="1">
      <c r="A18" s="590" t="s">
        <v>350</v>
      </c>
      <c r="B18" s="584" t="s">
        <v>488</v>
      </c>
      <c r="C18" s="444">
        <f>SUM(D18:L18)</f>
        <v>388528</v>
      </c>
      <c r="D18" s="444">
        <v>0</v>
      </c>
      <c r="E18" s="444">
        <v>0</v>
      </c>
      <c r="F18" s="444">
        <v>0</v>
      </c>
      <c r="G18" s="444">
        <v>0</v>
      </c>
      <c r="H18" s="585">
        <v>360999</v>
      </c>
      <c r="I18" s="591">
        <v>0</v>
      </c>
      <c r="J18" s="592">
        <v>27529</v>
      </c>
      <c r="K18" s="444">
        <v>0</v>
      </c>
      <c r="L18" s="444">
        <v>0</v>
      </c>
      <c r="M18" s="434" t="s">
        <v>147</v>
      </c>
      <c r="N18" s="593" t="s">
        <v>9</v>
      </c>
    </row>
    <row r="19" spans="1:14" s="128" customFormat="1" ht="24.75" customHeight="1">
      <c r="A19" s="590" t="s">
        <v>489</v>
      </c>
      <c r="B19" s="584" t="s">
        <v>490</v>
      </c>
      <c r="C19" s="444">
        <f aca="true" t="shared" si="1" ref="C19:C29">SUM(D19:L19)</f>
        <v>345974</v>
      </c>
      <c r="D19" s="444">
        <v>0</v>
      </c>
      <c r="E19" s="444">
        <v>0</v>
      </c>
      <c r="F19" s="444">
        <v>0</v>
      </c>
      <c r="G19" s="444">
        <v>0</v>
      </c>
      <c r="H19" s="594">
        <v>322010</v>
      </c>
      <c r="I19" s="591">
        <v>0</v>
      </c>
      <c r="J19" s="592">
        <v>23964</v>
      </c>
      <c r="K19" s="444">
        <v>0</v>
      </c>
      <c r="L19" s="444">
        <v>0</v>
      </c>
      <c r="M19" s="434" t="s">
        <v>147</v>
      </c>
      <c r="N19" s="593" t="s">
        <v>58</v>
      </c>
    </row>
    <row r="20" spans="1:14" s="128" customFormat="1" ht="24.75" customHeight="1">
      <c r="A20" s="590" t="s">
        <v>352</v>
      </c>
      <c r="B20" s="584" t="s">
        <v>490</v>
      </c>
      <c r="C20" s="444">
        <f t="shared" si="1"/>
        <v>330934</v>
      </c>
      <c r="D20" s="444">
        <v>0</v>
      </c>
      <c r="E20" s="444">
        <v>0</v>
      </c>
      <c r="F20" s="444">
        <v>0</v>
      </c>
      <c r="G20" s="444">
        <v>0</v>
      </c>
      <c r="H20" s="594">
        <v>306555</v>
      </c>
      <c r="I20" s="591">
        <v>0</v>
      </c>
      <c r="J20" s="592">
        <v>24379</v>
      </c>
      <c r="K20" s="444">
        <v>0</v>
      </c>
      <c r="L20" s="444">
        <v>0</v>
      </c>
      <c r="M20" s="434" t="s">
        <v>147</v>
      </c>
      <c r="N20" s="593" t="s">
        <v>59</v>
      </c>
    </row>
    <row r="21" spans="1:14" s="128" customFormat="1" ht="24.75" customHeight="1">
      <c r="A21" s="590" t="s">
        <v>353</v>
      </c>
      <c r="B21" s="584" t="s">
        <v>490</v>
      </c>
      <c r="C21" s="444">
        <f t="shared" si="1"/>
        <v>343124</v>
      </c>
      <c r="D21" s="444">
        <v>0</v>
      </c>
      <c r="E21" s="444">
        <v>0</v>
      </c>
      <c r="F21" s="444">
        <v>0</v>
      </c>
      <c r="G21" s="444">
        <v>0</v>
      </c>
      <c r="H21" s="594">
        <v>320139</v>
      </c>
      <c r="I21" s="591">
        <v>0</v>
      </c>
      <c r="J21" s="592">
        <v>22985</v>
      </c>
      <c r="K21" s="444">
        <v>0</v>
      </c>
      <c r="L21" s="444">
        <v>0</v>
      </c>
      <c r="M21" s="434" t="s">
        <v>147</v>
      </c>
      <c r="N21" s="593" t="s">
        <v>60</v>
      </c>
    </row>
    <row r="22" spans="1:14" s="128" customFormat="1" ht="24.75" customHeight="1">
      <c r="A22" s="590" t="s">
        <v>354</v>
      </c>
      <c r="B22" s="584" t="s">
        <v>490</v>
      </c>
      <c r="C22" s="444">
        <f t="shared" si="1"/>
        <v>277128</v>
      </c>
      <c r="D22" s="444">
        <v>0</v>
      </c>
      <c r="E22" s="444">
        <v>0</v>
      </c>
      <c r="F22" s="444">
        <v>0</v>
      </c>
      <c r="G22" s="444">
        <v>0</v>
      </c>
      <c r="H22" s="594">
        <v>249762</v>
      </c>
      <c r="I22" s="591">
        <v>0</v>
      </c>
      <c r="J22" s="592">
        <v>27366</v>
      </c>
      <c r="K22" s="444">
        <v>0</v>
      </c>
      <c r="L22" s="444">
        <v>0</v>
      </c>
      <c r="M22" s="434" t="s">
        <v>147</v>
      </c>
      <c r="N22" s="593" t="s">
        <v>61</v>
      </c>
    </row>
    <row r="23" spans="1:14" s="128" customFormat="1" ht="24.75" customHeight="1">
      <c r="A23" s="590" t="s">
        <v>355</v>
      </c>
      <c r="B23" s="584" t="s">
        <v>488</v>
      </c>
      <c r="C23" s="444">
        <f t="shared" si="1"/>
        <v>148365</v>
      </c>
      <c r="D23" s="444">
        <v>0</v>
      </c>
      <c r="E23" s="444">
        <v>0</v>
      </c>
      <c r="F23" s="444">
        <v>0</v>
      </c>
      <c r="G23" s="444">
        <v>0</v>
      </c>
      <c r="H23" s="594">
        <v>120664</v>
      </c>
      <c r="I23" s="591">
        <v>0</v>
      </c>
      <c r="J23" s="592">
        <v>27701</v>
      </c>
      <c r="K23" s="444">
        <v>0</v>
      </c>
      <c r="L23" s="444">
        <v>0</v>
      </c>
      <c r="M23" s="434" t="s">
        <v>147</v>
      </c>
      <c r="N23" s="593" t="s">
        <v>55</v>
      </c>
    </row>
    <row r="24" spans="1:14" s="128" customFormat="1" ht="24.75" customHeight="1">
      <c r="A24" s="590" t="s">
        <v>356</v>
      </c>
      <c r="B24" s="584" t="s">
        <v>488</v>
      </c>
      <c r="C24" s="444">
        <f t="shared" si="1"/>
        <v>94033</v>
      </c>
      <c r="D24" s="444">
        <v>0</v>
      </c>
      <c r="E24" s="444">
        <v>0</v>
      </c>
      <c r="F24" s="444">
        <v>0</v>
      </c>
      <c r="G24" s="444">
        <v>0</v>
      </c>
      <c r="H24" s="594">
        <v>70894</v>
      </c>
      <c r="I24" s="591">
        <v>0</v>
      </c>
      <c r="J24" s="592">
        <v>23139</v>
      </c>
      <c r="K24" s="444">
        <v>0</v>
      </c>
      <c r="L24" s="444">
        <v>0</v>
      </c>
      <c r="M24" s="434" t="s">
        <v>147</v>
      </c>
      <c r="N24" s="593" t="s">
        <v>56</v>
      </c>
    </row>
    <row r="25" spans="1:14" s="128" customFormat="1" ht="24.75" customHeight="1">
      <c r="A25" s="590" t="s">
        <v>357</v>
      </c>
      <c r="B25" s="584" t="s">
        <v>488</v>
      </c>
      <c r="C25" s="444">
        <f t="shared" si="1"/>
        <v>325495</v>
      </c>
      <c r="D25" s="444">
        <v>0</v>
      </c>
      <c r="E25" s="444">
        <v>0</v>
      </c>
      <c r="F25" s="444">
        <v>0</v>
      </c>
      <c r="G25" s="444">
        <v>0</v>
      </c>
      <c r="H25" s="594">
        <v>301682</v>
      </c>
      <c r="I25" s="591">
        <v>0</v>
      </c>
      <c r="J25" s="592">
        <v>23813</v>
      </c>
      <c r="K25" s="444">
        <v>0</v>
      </c>
      <c r="L25" s="444">
        <v>0</v>
      </c>
      <c r="M25" s="434" t="s">
        <v>147</v>
      </c>
      <c r="N25" s="593" t="s">
        <v>62</v>
      </c>
    </row>
    <row r="26" spans="1:14" s="128" customFormat="1" ht="24.75" customHeight="1">
      <c r="A26" s="590" t="s">
        <v>358</v>
      </c>
      <c r="B26" s="584" t="s">
        <v>490</v>
      </c>
      <c r="C26" s="444">
        <f t="shared" si="1"/>
        <v>302972</v>
      </c>
      <c r="D26" s="444">
        <v>0</v>
      </c>
      <c r="E26" s="444">
        <v>0</v>
      </c>
      <c r="F26" s="444">
        <v>0</v>
      </c>
      <c r="G26" s="444">
        <v>0</v>
      </c>
      <c r="H26" s="594">
        <v>279207</v>
      </c>
      <c r="I26" s="591">
        <v>0</v>
      </c>
      <c r="J26" s="592">
        <v>23765</v>
      </c>
      <c r="K26" s="444">
        <v>0</v>
      </c>
      <c r="L26" s="444">
        <v>0</v>
      </c>
      <c r="M26" s="434" t="s">
        <v>147</v>
      </c>
      <c r="N26" s="593" t="s">
        <v>63</v>
      </c>
    </row>
    <row r="27" spans="1:14" s="128" customFormat="1" ht="24.75" customHeight="1">
      <c r="A27" s="590" t="s">
        <v>359</v>
      </c>
      <c r="B27" s="584" t="s">
        <v>488</v>
      </c>
      <c r="C27" s="444">
        <f t="shared" si="1"/>
        <v>381204</v>
      </c>
      <c r="D27" s="444">
        <v>0</v>
      </c>
      <c r="E27" s="444">
        <v>0</v>
      </c>
      <c r="F27" s="444">
        <v>0</v>
      </c>
      <c r="G27" s="444">
        <v>0</v>
      </c>
      <c r="H27" s="594">
        <v>354223</v>
      </c>
      <c r="I27" s="591">
        <v>0</v>
      </c>
      <c r="J27" s="592">
        <v>26981</v>
      </c>
      <c r="K27" s="444">
        <v>0</v>
      </c>
      <c r="L27" s="444">
        <v>0</v>
      </c>
      <c r="M27" s="434" t="s">
        <v>147</v>
      </c>
      <c r="N27" s="593" t="s">
        <v>64</v>
      </c>
    </row>
    <row r="28" spans="1:14" s="128" customFormat="1" ht="24.75" customHeight="1">
      <c r="A28" s="590" t="s">
        <v>360</v>
      </c>
      <c r="B28" s="584" t="s">
        <v>490</v>
      </c>
      <c r="C28" s="444">
        <f t="shared" si="1"/>
        <v>344096</v>
      </c>
      <c r="D28" s="444">
        <v>0</v>
      </c>
      <c r="E28" s="444">
        <v>0</v>
      </c>
      <c r="F28" s="444">
        <v>0</v>
      </c>
      <c r="G28" s="444">
        <v>0</v>
      </c>
      <c r="H28" s="594">
        <v>312949</v>
      </c>
      <c r="I28" s="591">
        <v>0</v>
      </c>
      <c r="J28" s="592">
        <v>31147</v>
      </c>
      <c r="K28" s="444">
        <v>0</v>
      </c>
      <c r="L28" s="444">
        <v>0</v>
      </c>
      <c r="M28" s="434" t="s">
        <v>147</v>
      </c>
      <c r="N28" s="593" t="s">
        <v>65</v>
      </c>
    </row>
    <row r="29" spans="1:14" s="128" customFormat="1" ht="24.75" customHeight="1">
      <c r="A29" s="590" t="s">
        <v>361</v>
      </c>
      <c r="B29" s="584" t="s">
        <v>490</v>
      </c>
      <c r="C29" s="444">
        <f t="shared" si="1"/>
        <v>399163</v>
      </c>
      <c r="D29" s="444">
        <v>0</v>
      </c>
      <c r="E29" s="444">
        <v>0</v>
      </c>
      <c r="F29" s="444">
        <v>0</v>
      </c>
      <c r="G29" s="444">
        <v>0</v>
      </c>
      <c r="H29" s="594">
        <v>360592</v>
      </c>
      <c r="I29" s="595">
        <v>0</v>
      </c>
      <c r="J29" s="592">
        <v>38571</v>
      </c>
      <c r="K29" s="444">
        <v>0</v>
      </c>
      <c r="L29" s="444">
        <v>0</v>
      </c>
      <c r="M29" s="434" t="s">
        <v>147</v>
      </c>
      <c r="N29" s="593" t="s">
        <v>66</v>
      </c>
    </row>
    <row r="30" spans="1:14" s="3" customFormat="1" ht="4.5" customHeight="1" thickBot="1">
      <c r="A30" s="275"/>
      <c r="B30" s="276"/>
      <c r="C30" s="277"/>
      <c r="D30" s="277"/>
      <c r="E30" s="277"/>
      <c r="F30" s="277"/>
      <c r="G30" s="277"/>
      <c r="H30" s="278"/>
      <c r="I30" s="278"/>
      <c r="J30" s="278"/>
      <c r="K30" s="278"/>
      <c r="L30" s="278"/>
      <c r="M30" s="279"/>
      <c r="N30" s="275"/>
    </row>
    <row r="31" spans="3:13" s="3" customFormat="1" ht="3" customHeight="1">
      <c r="C31" s="252"/>
      <c r="D31" s="252"/>
      <c r="E31" s="252"/>
      <c r="F31" s="252"/>
      <c r="G31" s="252"/>
      <c r="H31" s="253"/>
      <c r="I31" s="253"/>
      <c r="J31" s="253"/>
      <c r="K31" s="253"/>
      <c r="L31" s="253"/>
      <c r="M31" s="252"/>
    </row>
    <row r="32" spans="1:14" s="3" customFormat="1" ht="12">
      <c r="A32" s="58" t="s">
        <v>281</v>
      </c>
      <c r="B32" s="58"/>
      <c r="C32" s="4"/>
      <c r="D32" s="4"/>
      <c r="E32" s="4"/>
      <c r="F32" s="4"/>
      <c r="G32" s="4"/>
      <c r="H32" s="17" t="s">
        <v>118</v>
      </c>
      <c r="I32" s="17"/>
      <c r="J32" s="17"/>
      <c r="K32" s="17"/>
      <c r="L32" s="17"/>
      <c r="M32" s="17"/>
      <c r="N32" s="17"/>
    </row>
    <row r="33" spans="1:14" s="3" customFormat="1" ht="24.75" customHeight="1">
      <c r="A33" s="93"/>
      <c r="B33" s="9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93"/>
    </row>
    <row r="34" spans="1:14" s="3" customFormat="1" ht="12">
      <c r="A34" s="93"/>
      <c r="B34" s="9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93"/>
    </row>
    <row r="35" spans="1:14" s="256" customFormat="1" ht="8.25">
      <c r="A35" s="254"/>
      <c r="B35" s="254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4"/>
    </row>
    <row r="36" spans="1:14" s="256" customFormat="1" ht="8.25">
      <c r="A36" s="254"/>
      <c r="B36" s="254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4"/>
    </row>
    <row r="37" spans="1:14" s="256" customFormat="1" ht="8.25">
      <c r="A37" s="254"/>
      <c r="B37" s="254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4"/>
    </row>
    <row r="38" spans="1:14" s="256" customFormat="1" ht="8.25">
      <c r="A38" s="254"/>
      <c r="B38" s="254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4"/>
    </row>
  </sheetData>
  <sheetProtection/>
  <mergeCells count="12">
    <mergeCell ref="A3:G3"/>
    <mergeCell ref="H3:N3"/>
    <mergeCell ref="A16:A17"/>
    <mergeCell ref="N16:N17"/>
    <mergeCell ref="A8:A9"/>
    <mergeCell ref="A10:A11"/>
    <mergeCell ref="N8:N9"/>
    <mergeCell ref="N10:N11"/>
    <mergeCell ref="A12:A13"/>
    <mergeCell ref="N12:N13"/>
    <mergeCell ref="N14:N15"/>
    <mergeCell ref="A14:A15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41"/>
  <sheetViews>
    <sheetView zoomScalePageLayoutView="0" workbookViewId="0" topLeftCell="A6">
      <selection activeCell="H31" sqref="H31:H33"/>
    </sheetView>
  </sheetViews>
  <sheetFormatPr defaultColWidth="7.99609375" defaultRowHeight="13.5"/>
  <cols>
    <col min="1" max="1" width="7.88671875" style="57" customWidth="1"/>
    <col min="2" max="2" width="14.4453125" style="54" customWidth="1"/>
    <col min="3" max="3" width="14.10546875" style="54" customWidth="1"/>
    <col min="4" max="5" width="14.21484375" style="54" customWidth="1"/>
    <col min="6" max="6" width="14.88671875" style="54" customWidth="1"/>
    <col min="7" max="7" width="17.3359375" style="54" customWidth="1"/>
    <col min="8" max="8" width="18.6640625" style="54" customWidth="1"/>
    <col min="9" max="9" width="10.6640625" style="57" customWidth="1"/>
    <col min="10" max="10" width="0.671875" style="56" customWidth="1"/>
    <col min="11" max="16384" width="7.99609375" style="56" customWidth="1"/>
  </cols>
  <sheetData>
    <row r="1" spans="1:9" s="50" customFormat="1" ht="12">
      <c r="A1" s="18" t="s">
        <v>187</v>
      </c>
      <c r="B1" s="48"/>
      <c r="C1" s="48"/>
      <c r="D1" s="48"/>
      <c r="E1" s="48"/>
      <c r="F1" s="48"/>
      <c r="G1" s="48"/>
      <c r="H1" s="48"/>
      <c r="I1" s="49" t="s">
        <v>53</v>
      </c>
    </row>
    <row r="2" spans="1:9" s="50" customFormat="1" ht="5.25" customHeight="1">
      <c r="A2" s="42"/>
      <c r="B2" s="48"/>
      <c r="C2" s="48"/>
      <c r="D2" s="48"/>
      <c r="E2" s="48"/>
      <c r="F2" s="48"/>
      <c r="G2" s="48"/>
      <c r="H2" s="48"/>
      <c r="I2" s="49"/>
    </row>
    <row r="3" spans="1:9" s="189" customFormat="1" ht="22.5">
      <c r="A3" s="187" t="s">
        <v>192</v>
      </c>
      <c r="B3" s="188"/>
      <c r="C3" s="188"/>
      <c r="D3" s="188"/>
      <c r="E3" s="188"/>
      <c r="F3" s="188" t="s">
        <v>491</v>
      </c>
      <c r="G3" s="188"/>
      <c r="H3" s="188"/>
      <c r="I3" s="187"/>
    </row>
    <row r="4" spans="1:9" s="53" customFormat="1" ht="5.25" customHeight="1">
      <c r="A4" s="51"/>
      <c r="B4" s="52"/>
      <c r="C4" s="52"/>
      <c r="D4" s="52"/>
      <c r="E4" s="52"/>
      <c r="F4" s="52"/>
      <c r="G4" s="52"/>
      <c r="H4" s="52"/>
      <c r="I4" s="51"/>
    </row>
    <row r="5" spans="1:9" s="190" customFormat="1" ht="18.75" thickBot="1">
      <c r="A5" s="190" t="s">
        <v>193</v>
      </c>
      <c r="B5" s="280"/>
      <c r="C5" s="280"/>
      <c r="D5" s="280"/>
      <c r="E5" s="280"/>
      <c r="F5" s="280"/>
      <c r="G5" s="280"/>
      <c r="H5" s="280"/>
      <c r="I5" s="281" t="s">
        <v>580</v>
      </c>
    </row>
    <row r="6" spans="1:9" s="191" customFormat="1" ht="14.25" customHeight="1">
      <c r="A6" s="761" t="s">
        <v>438</v>
      </c>
      <c r="B6" s="756" t="s">
        <v>493</v>
      </c>
      <c r="C6" s="756" t="s">
        <v>494</v>
      </c>
      <c r="D6" s="756" t="s">
        <v>495</v>
      </c>
      <c r="E6" s="756" t="s">
        <v>496</v>
      </c>
      <c r="F6" s="756" t="s">
        <v>497</v>
      </c>
      <c r="G6" s="756" t="s">
        <v>498</v>
      </c>
      <c r="H6" s="756" t="s">
        <v>499</v>
      </c>
      <c r="I6" s="763" t="s">
        <v>24</v>
      </c>
    </row>
    <row r="7" spans="1:9" s="191" customFormat="1" ht="15">
      <c r="A7" s="762"/>
      <c r="B7" s="757"/>
      <c r="C7" s="757"/>
      <c r="D7" s="757"/>
      <c r="E7" s="757"/>
      <c r="F7" s="757"/>
      <c r="G7" s="757"/>
      <c r="H7" s="757"/>
      <c r="I7" s="764"/>
    </row>
    <row r="8" spans="1:9" s="191" customFormat="1" ht="20.25" customHeight="1">
      <c r="A8" s="738"/>
      <c r="B8" s="757" t="s">
        <v>6</v>
      </c>
      <c r="C8" s="757" t="s">
        <v>67</v>
      </c>
      <c r="D8" s="757" t="s">
        <v>57</v>
      </c>
      <c r="E8" s="759" t="s">
        <v>68</v>
      </c>
      <c r="F8" s="757" t="s">
        <v>492</v>
      </c>
      <c r="G8" s="759" t="s">
        <v>69</v>
      </c>
      <c r="H8" s="757" t="s">
        <v>70</v>
      </c>
      <c r="I8" s="733"/>
    </row>
    <row r="9" spans="1:9" s="191" customFormat="1" ht="18" customHeight="1">
      <c r="A9" s="739"/>
      <c r="B9" s="758"/>
      <c r="C9" s="758"/>
      <c r="D9" s="758"/>
      <c r="E9" s="760"/>
      <c r="F9" s="758"/>
      <c r="G9" s="760"/>
      <c r="H9" s="758"/>
      <c r="I9" s="734"/>
    </row>
    <row r="10" spans="1:9" s="190" customFormat="1" ht="3.75" customHeight="1">
      <c r="A10" s="596"/>
      <c r="B10" s="597"/>
      <c r="C10" s="597"/>
      <c r="D10" s="597"/>
      <c r="E10" s="597"/>
      <c r="F10" s="597"/>
      <c r="G10" s="597"/>
      <c r="H10" s="598"/>
      <c r="I10" s="599"/>
    </row>
    <row r="11" spans="1:9" s="190" customFormat="1" ht="42" customHeight="1">
      <c r="A11" s="600">
        <v>2015</v>
      </c>
      <c r="B11" s="601">
        <v>8608661</v>
      </c>
      <c r="C11" s="533">
        <v>5224325</v>
      </c>
      <c r="D11" s="533">
        <v>3372558</v>
      </c>
      <c r="E11" s="533">
        <v>0</v>
      </c>
      <c r="F11" s="533">
        <v>11778</v>
      </c>
      <c r="G11" s="533">
        <v>0</v>
      </c>
      <c r="H11" s="533">
        <v>0</v>
      </c>
      <c r="I11" s="602">
        <v>2015</v>
      </c>
    </row>
    <row r="12" spans="1:9" s="190" customFormat="1" ht="42" customHeight="1">
      <c r="A12" s="600">
        <v>2016</v>
      </c>
      <c r="B12" s="601">
        <v>8544557</v>
      </c>
      <c r="C12" s="533">
        <v>5187278</v>
      </c>
      <c r="D12" s="533">
        <v>3339935</v>
      </c>
      <c r="E12" s="533">
        <v>0</v>
      </c>
      <c r="F12" s="533">
        <v>17344</v>
      </c>
      <c r="G12" s="533">
        <v>0</v>
      </c>
      <c r="H12" s="533">
        <v>0</v>
      </c>
      <c r="I12" s="602">
        <v>2016</v>
      </c>
    </row>
    <row r="13" spans="1:9" s="190" customFormat="1" ht="42" customHeight="1">
      <c r="A13" s="600">
        <v>2017</v>
      </c>
      <c r="B13" s="601">
        <v>8508305</v>
      </c>
      <c r="C13" s="533">
        <v>5269806</v>
      </c>
      <c r="D13" s="533">
        <v>3222755</v>
      </c>
      <c r="E13" s="533">
        <v>0</v>
      </c>
      <c r="F13" s="533">
        <v>15744</v>
      </c>
      <c r="G13" s="533">
        <v>0</v>
      </c>
      <c r="H13" s="533">
        <v>0</v>
      </c>
      <c r="I13" s="602">
        <v>2017</v>
      </c>
    </row>
    <row r="14" spans="1:9" s="190" customFormat="1" ht="42" customHeight="1">
      <c r="A14" s="600">
        <v>2018</v>
      </c>
      <c r="B14" s="601">
        <v>8989406</v>
      </c>
      <c r="C14" s="533">
        <v>5585936</v>
      </c>
      <c r="D14" s="533">
        <v>3384402</v>
      </c>
      <c r="E14" s="533">
        <v>0</v>
      </c>
      <c r="F14" s="533">
        <v>19068</v>
      </c>
      <c r="G14" s="533">
        <v>0</v>
      </c>
      <c r="H14" s="533">
        <v>0</v>
      </c>
      <c r="I14" s="602">
        <v>2018</v>
      </c>
    </row>
    <row r="15" spans="1:9" s="190" customFormat="1" ht="42" customHeight="1">
      <c r="A15" s="603">
        <v>2019</v>
      </c>
      <c r="B15" s="604">
        <f>SUM(C15:E15,F15:H15)</f>
        <v>9016397</v>
      </c>
      <c r="C15" s="536">
        <v>5610944</v>
      </c>
      <c r="D15" s="536">
        <v>3388034</v>
      </c>
      <c r="E15" s="536">
        <v>0</v>
      </c>
      <c r="F15" s="536">
        <v>17419</v>
      </c>
      <c r="G15" s="536">
        <v>0</v>
      </c>
      <c r="H15" s="536">
        <v>0</v>
      </c>
      <c r="I15" s="605">
        <v>2019</v>
      </c>
    </row>
    <row r="16" spans="1:9" s="192" customFormat="1" ht="6" customHeight="1" thickBot="1">
      <c r="A16" s="282"/>
      <c r="B16" s="283"/>
      <c r="C16" s="283"/>
      <c r="D16" s="284"/>
      <c r="E16" s="284"/>
      <c r="F16" s="283"/>
      <c r="G16" s="283"/>
      <c r="H16" s="284"/>
      <c r="I16" s="285"/>
    </row>
    <row r="17" spans="2:8" s="190" customFormat="1" ht="6" customHeight="1">
      <c r="B17" s="193"/>
      <c r="C17" s="193"/>
      <c r="D17" s="193"/>
      <c r="E17" s="193"/>
      <c r="F17" s="193"/>
      <c r="G17" s="193"/>
      <c r="H17" s="193"/>
    </row>
    <row r="18" spans="1:11" s="190" customFormat="1" ht="23.25" customHeight="1">
      <c r="A18" s="194" t="s">
        <v>280</v>
      </c>
      <c r="B18" s="195"/>
      <c r="C18" s="195"/>
      <c r="D18" s="195"/>
      <c r="E18" s="195"/>
      <c r="F18" s="196" t="s">
        <v>119</v>
      </c>
      <c r="G18" s="196"/>
      <c r="H18" s="196"/>
      <c r="I18" s="196"/>
      <c r="J18" s="196"/>
      <c r="K18" s="196"/>
    </row>
    <row r="19" ht="15.75">
      <c r="I19" s="55"/>
    </row>
    <row r="20" ht="15.75">
      <c r="I20" s="55"/>
    </row>
    <row r="21" ht="15.75">
      <c r="I21" s="55"/>
    </row>
    <row r="22" ht="15.75">
      <c r="I22" s="55"/>
    </row>
    <row r="23" ht="15.75">
      <c r="I23" s="55"/>
    </row>
    <row r="24" ht="15.75">
      <c r="I24" s="55"/>
    </row>
    <row r="25" ht="15.75">
      <c r="I25" s="55"/>
    </row>
    <row r="26" ht="15.75">
      <c r="I26" s="55"/>
    </row>
    <row r="27" ht="15.75">
      <c r="I27" s="55"/>
    </row>
    <row r="28" ht="15.75">
      <c r="I28" s="55"/>
    </row>
    <row r="29" ht="15.75">
      <c r="I29" s="55"/>
    </row>
    <row r="30" ht="15.75">
      <c r="I30" s="55"/>
    </row>
    <row r="31" ht="15.75">
      <c r="I31" s="55"/>
    </row>
    <row r="32" ht="15.75">
      <c r="I32" s="55"/>
    </row>
    <row r="33" ht="15.75">
      <c r="I33" s="55"/>
    </row>
    <row r="34" ht="15.75">
      <c r="I34" s="55"/>
    </row>
    <row r="35" ht="15.75">
      <c r="I35" s="55"/>
    </row>
    <row r="36" ht="15.75">
      <c r="I36" s="55"/>
    </row>
    <row r="37" ht="15.75">
      <c r="I37" s="55"/>
    </row>
    <row r="38" ht="15.75">
      <c r="I38" s="55"/>
    </row>
    <row r="39" ht="15.75">
      <c r="I39" s="55"/>
    </row>
    <row r="40" ht="15.75">
      <c r="I40" s="55"/>
    </row>
    <row r="41" ht="15.75">
      <c r="I41" s="55"/>
    </row>
  </sheetData>
  <sheetProtection/>
  <mergeCells count="16">
    <mergeCell ref="A6:A9"/>
    <mergeCell ref="B6:B7"/>
    <mergeCell ref="B8:B9"/>
    <mergeCell ref="I6:I9"/>
    <mergeCell ref="C6:C7"/>
    <mergeCell ref="C8:C9"/>
    <mergeCell ref="D6:D7"/>
    <mergeCell ref="D8:D9"/>
    <mergeCell ref="E6:E7"/>
    <mergeCell ref="E8:E9"/>
    <mergeCell ref="F6:F7"/>
    <mergeCell ref="F8:F9"/>
    <mergeCell ref="G6:G7"/>
    <mergeCell ref="G8:G9"/>
    <mergeCell ref="H6:H7"/>
    <mergeCell ref="H8:H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30"/>
  <sheetViews>
    <sheetView view="pageBreakPreview" zoomScaleSheetLayoutView="100" zoomScalePageLayoutView="0" workbookViewId="0" topLeftCell="A1">
      <selection activeCell="H18" sqref="H18"/>
    </sheetView>
  </sheetViews>
  <sheetFormatPr defaultColWidth="7.99609375" defaultRowHeight="13.5"/>
  <cols>
    <col min="1" max="1" width="8.5546875" style="356" customWidth="1"/>
    <col min="2" max="2" width="13.99609375" style="360" customWidth="1"/>
    <col min="3" max="3" width="14.10546875" style="360" customWidth="1"/>
    <col min="4" max="4" width="14.21484375" style="360" customWidth="1"/>
    <col min="5" max="5" width="13.99609375" style="358" customWidth="1"/>
    <col min="6" max="6" width="15.5546875" style="360" customWidth="1"/>
    <col min="7" max="7" width="12.5546875" style="360" customWidth="1"/>
    <col min="8" max="8" width="15.88671875" style="360" customWidth="1"/>
    <col min="9" max="9" width="10.99609375" style="356" customWidth="1"/>
    <col min="10" max="10" width="0.671875" style="359" customWidth="1"/>
    <col min="11" max="11" width="0.88671875" style="359" customWidth="1"/>
    <col min="12" max="16384" width="7.99609375" style="359" customWidth="1"/>
  </cols>
  <sheetData>
    <row r="1" spans="1:9" s="340" customFormat="1" ht="12">
      <c r="A1" s="18" t="s">
        <v>187</v>
      </c>
      <c r="B1" s="337"/>
      <c r="C1" s="337"/>
      <c r="D1" s="337"/>
      <c r="E1" s="338"/>
      <c r="F1" s="337"/>
      <c r="G1" s="337"/>
      <c r="H1" s="337"/>
      <c r="I1" s="339" t="s">
        <v>313</v>
      </c>
    </row>
    <row r="2" spans="1:9" s="340" customFormat="1" ht="12">
      <c r="A2" s="341"/>
      <c r="B2" s="337"/>
      <c r="C2" s="337"/>
      <c r="D2" s="337"/>
      <c r="E2" s="338"/>
      <c r="F2" s="337"/>
      <c r="G2" s="337"/>
      <c r="H2" s="337"/>
      <c r="I2" s="339"/>
    </row>
    <row r="3" spans="1:9" s="345" customFormat="1" ht="24.75" customHeight="1">
      <c r="A3" s="342" t="s">
        <v>314</v>
      </c>
      <c r="B3" s="343"/>
      <c r="C3" s="343"/>
      <c r="D3" s="343"/>
      <c r="E3" s="344"/>
      <c r="F3" s="343" t="s">
        <v>500</v>
      </c>
      <c r="G3" s="343"/>
      <c r="H3" s="343"/>
      <c r="I3" s="342"/>
    </row>
    <row r="4" spans="1:9" s="349" customFormat="1" ht="12">
      <c r="A4" s="346"/>
      <c r="B4" s="347"/>
      <c r="C4" s="347"/>
      <c r="D4" s="347"/>
      <c r="E4" s="348"/>
      <c r="F4" s="347"/>
      <c r="G4" s="347"/>
      <c r="H4" s="347"/>
      <c r="I4" s="346"/>
    </row>
    <row r="5" spans="1:9" s="350" customFormat="1" ht="15.75" thickBot="1">
      <c r="A5" s="350" t="s">
        <v>315</v>
      </c>
      <c r="B5" s="351"/>
      <c r="C5" s="351"/>
      <c r="D5" s="351"/>
      <c r="E5" s="351"/>
      <c r="F5" s="351"/>
      <c r="G5" s="351"/>
      <c r="H5" s="351"/>
      <c r="I5" s="352" t="s">
        <v>316</v>
      </c>
    </row>
    <row r="6" spans="1:9" s="353" customFormat="1" ht="14.25" customHeight="1">
      <c r="A6" s="768" t="s">
        <v>502</v>
      </c>
      <c r="B6" s="767" t="s">
        <v>493</v>
      </c>
      <c r="C6" s="767" t="s">
        <v>494</v>
      </c>
      <c r="D6" s="767" t="s">
        <v>503</v>
      </c>
      <c r="E6" s="767" t="s">
        <v>504</v>
      </c>
      <c r="F6" s="767" t="s">
        <v>497</v>
      </c>
      <c r="G6" s="767" t="s">
        <v>505</v>
      </c>
      <c r="H6" s="767" t="s">
        <v>506</v>
      </c>
      <c r="I6" s="770" t="s">
        <v>24</v>
      </c>
    </row>
    <row r="7" spans="1:9" s="353" customFormat="1" ht="15">
      <c r="A7" s="769"/>
      <c r="B7" s="765"/>
      <c r="C7" s="765"/>
      <c r="D7" s="765"/>
      <c r="E7" s="765"/>
      <c r="F7" s="765"/>
      <c r="G7" s="765"/>
      <c r="H7" s="765"/>
      <c r="I7" s="771"/>
    </row>
    <row r="8" spans="1:9" s="353" customFormat="1" ht="13.5" customHeight="1">
      <c r="A8" s="738"/>
      <c r="B8" s="765" t="s">
        <v>6</v>
      </c>
      <c r="C8" s="765" t="s">
        <v>67</v>
      </c>
      <c r="D8" s="757" t="s">
        <v>57</v>
      </c>
      <c r="E8" s="765" t="s">
        <v>317</v>
      </c>
      <c r="F8" s="757" t="s">
        <v>501</v>
      </c>
      <c r="G8" s="772" t="s">
        <v>69</v>
      </c>
      <c r="H8" s="757" t="s">
        <v>70</v>
      </c>
      <c r="I8" s="733"/>
    </row>
    <row r="9" spans="1:9" s="353" customFormat="1" ht="15">
      <c r="A9" s="739"/>
      <c r="B9" s="766"/>
      <c r="C9" s="766"/>
      <c r="D9" s="758"/>
      <c r="E9" s="766"/>
      <c r="F9" s="758"/>
      <c r="G9" s="773"/>
      <c r="H9" s="758"/>
      <c r="I9" s="734"/>
    </row>
    <row r="10" spans="1:9" s="350" customFormat="1" ht="3" customHeight="1">
      <c r="A10" s="606"/>
      <c r="B10" s="607"/>
      <c r="C10" s="607"/>
      <c r="D10" s="607"/>
      <c r="E10" s="607"/>
      <c r="F10" s="607"/>
      <c r="G10" s="607"/>
      <c r="H10" s="607"/>
      <c r="I10" s="608"/>
    </row>
    <row r="11" spans="1:9" s="350" customFormat="1" ht="47.25" customHeight="1">
      <c r="A11" s="609">
        <v>2015</v>
      </c>
      <c r="B11" s="601">
        <v>8238329</v>
      </c>
      <c r="C11" s="533">
        <v>3511853</v>
      </c>
      <c r="D11" s="533">
        <v>4707338</v>
      </c>
      <c r="E11" s="444">
        <v>0</v>
      </c>
      <c r="F11" s="533">
        <v>19138</v>
      </c>
      <c r="G11" s="533">
        <v>0</v>
      </c>
      <c r="H11" s="533">
        <v>0</v>
      </c>
      <c r="I11" s="610">
        <v>2015</v>
      </c>
    </row>
    <row r="12" spans="1:9" s="350" customFormat="1" ht="47.25" customHeight="1">
      <c r="A12" s="609">
        <v>2016</v>
      </c>
      <c r="B12" s="601">
        <v>9348274</v>
      </c>
      <c r="C12" s="533">
        <v>4018593</v>
      </c>
      <c r="D12" s="533">
        <v>5297158</v>
      </c>
      <c r="E12" s="444">
        <v>0</v>
      </c>
      <c r="F12" s="533">
        <v>32523</v>
      </c>
      <c r="G12" s="533">
        <v>0</v>
      </c>
      <c r="H12" s="533">
        <v>0</v>
      </c>
      <c r="I12" s="610">
        <v>2016</v>
      </c>
    </row>
    <row r="13" spans="1:9" s="350" customFormat="1" ht="47.25" customHeight="1">
      <c r="A13" s="609">
        <v>2017</v>
      </c>
      <c r="B13" s="601">
        <v>9130373</v>
      </c>
      <c r="C13" s="533">
        <v>3970165</v>
      </c>
      <c r="D13" s="533">
        <v>5129824</v>
      </c>
      <c r="E13" s="444">
        <v>0</v>
      </c>
      <c r="F13" s="533">
        <v>30384</v>
      </c>
      <c r="G13" s="533">
        <v>0</v>
      </c>
      <c r="H13" s="533">
        <v>0</v>
      </c>
      <c r="I13" s="610">
        <v>2017</v>
      </c>
    </row>
    <row r="14" spans="1:9" s="350" customFormat="1" ht="47.25" customHeight="1">
      <c r="A14" s="609">
        <v>2018</v>
      </c>
      <c r="B14" s="601">
        <v>10007594</v>
      </c>
      <c r="C14" s="533">
        <v>4363759</v>
      </c>
      <c r="D14" s="533">
        <v>5606516</v>
      </c>
      <c r="E14" s="444">
        <v>0</v>
      </c>
      <c r="F14" s="533">
        <v>37319</v>
      </c>
      <c r="G14" s="533">
        <v>0</v>
      </c>
      <c r="H14" s="533">
        <v>0</v>
      </c>
      <c r="I14" s="610">
        <v>2018</v>
      </c>
    </row>
    <row r="15" spans="1:9" s="354" customFormat="1" ht="47.25" customHeight="1" thickBot="1">
      <c r="A15" s="611">
        <v>2019</v>
      </c>
      <c r="B15" s="612">
        <f>SUM(C15:E15,F15:H15)</f>
        <v>11046677</v>
      </c>
      <c r="C15" s="613">
        <v>4811718</v>
      </c>
      <c r="D15" s="613">
        <v>6194660</v>
      </c>
      <c r="E15" s="614">
        <v>0</v>
      </c>
      <c r="F15" s="613">
        <v>40299</v>
      </c>
      <c r="G15" s="613">
        <v>0</v>
      </c>
      <c r="H15" s="613">
        <v>0</v>
      </c>
      <c r="I15" s="615">
        <v>2019</v>
      </c>
    </row>
    <row r="16" spans="1:11" s="350" customFormat="1" ht="18" customHeight="1">
      <c r="A16" s="350" t="s">
        <v>280</v>
      </c>
      <c r="B16" s="351"/>
      <c r="C16" s="351"/>
      <c r="D16" s="351"/>
      <c r="E16" s="351"/>
      <c r="F16" s="355" t="s">
        <v>318</v>
      </c>
      <c r="G16" s="355"/>
      <c r="H16" s="355"/>
      <c r="I16" s="355"/>
      <c r="J16" s="355"/>
      <c r="K16" s="355"/>
    </row>
    <row r="17" spans="2:8" ht="15.75">
      <c r="B17" s="357"/>
      <c r="C17" s="357"/>
      <c r="D17" s="357"/>
      <c r="F17" s="357"/>
      <c r="G17" s="357"/>
      <c r="H17" s="357"/>
    </row>
    <row r="18" spans="2:8" ht="15.75">
      <c r="B18" s="357"/>
      <c r="C18" s="357"/>
      <c r="D18" s="357"/>
      <c r="F18" s="357"/>
      <c r="G18" s="357"/>
      <c r="H18" s="357"/>
    </row>
    <row r="19" spans="2:8" ht="15.75">
      <c r="B19" s="357"/>
      <c r="C19" s="357"/>
      <c r="D19" s="357"/>
      <c r="F19" s="357"/>
      <c r="G19" s="357"/>
      <c r="H19" s="357"/>
    </row>
    <row r="20" spans="2:8" ht="15.75">
      <c r="B20" s="357"/>
      <c r="C20" s="357"/>
      <c r="D20" s="357"/>
      <c r="F20" s="357"/>
      <c r="G20" s="357"/>
      <c r="H20" s="357"/>
    </row>
    <row r="21" spans="2:8" ht="15.75">
      <c r="B21" s="357"/>
      <c r="C21" s="357"/>
      <c r="D21" s="357"/>
      <c r="F21" s="357"/>
      <c r="G21" s="357"/>
      <c r="H21" s="357"/>
    </row>
    <row r="22" spans="2:8" ht="15.75">
      <c r="B22" s="357"/>
      <c r="C22" s="357"/>
      <c r="D22" s="357"/>
      <c r="F22" s="357"/>
      <c r="G22" s="357"/>
      <c r="H22" s="357"/>
    </row>
    <row r="23" spans="2:8" ht="15.75">
      <c r="B23" s="357"/>
      <c r="C23" s="357"/>
      <c r="D23" s="357"/>
      <c r="F23" s="357"/>
      <c r="G23" s="357"/>
      <c r="H23" s="357"/>
    </row>
    <row r="24" spans="2:8" ht="15.75">
      <c r="B24" s="357"/>
      <c r="C24" s="357"/>
      <c r="D24" s="357"/>
      <c r="F24" s="357"/>
      <c r="G24" s="357"/>
      <c r="H24" s="357"/>
    </row>
    <row r="25" spans="2:8" ht="15.75">
      <c r="B25" s="357"/>
      <c r="C25" s="357"/>
      <c r="D25" s="357"/>
      <c r="F25" s="357"/>
      <c r="G25" s="357"/>
      <c r="H25" s="357"/>
    </row>
    <row r="26" spans="2:8" ht="15.75">
      <c r="B26" s="357"/>
      <c r="C26" s="357"/>
      <c r="D26" s="357"/>
      <c r="F26" s="357"/>
      <c r="G26" s="357"/>
      <c r="H26" s="357"/>
    </row>
    <row r="27" spans="2:8" ht="15.75">
      <c r="B27" s="357"/>
      <c r="C27" s="357"/>
      <c r="D27" s="357"/>
      <c r="F27" s="357"/>
      <c r="G27" s="357"/>
      <c r="H27" s="357"/>
    </row>
    <row r="28" spans="2:8" ht="15.75">
      <c r="B28" s="357"/>
      <c r="C28" s="357"/>
      <c r="D28" s="357"/>
      <c r="F28" s="357"/>
      <c r="G28" s="357"/>
      <c r="H28" s="357"/>
    </row>
    <row r="29" spans="2:8" ht="15.75">
      <c r="B29" s="357"/>
      <c r="C29" s="357"/>
      <c r="D29" s="357"/>
      <c r="F29" s="357"/>
      <c r="G29" s="357"/>
      <c r="H29" s="357"/>
    </row>
    <row r="30" spans="2:8" ht="15.75">
      <c r="B30" s="357"/>
      <c r="C30" s="357"/>
      <c r="D30" s="357"/>
      <c r="F30" s="357"/>
      <c r="G30" s="357"/>
      <c r="H30" s="357"/>
    </row>
  </sheetData>
  <sheetProtection/>
  <mergeCells count="16">
    <mergeCell ref="A6:A9"/>
    <mergeCell ref="B6:B7"/>
    <mergeCell ref="I6:I9"/>
    <mergeCell ref="B8:B9"/>
    <mergeCell ref="C6:C7"/>
    <mergeCell ref="H8:H9"/>
    <mergeCell ref="H6:H7"/>
    <mergeCell ref="G8:G9"/>
    <mergeCell ref="G6:G7"/>
    <mergeCell ref="F6:F7"/>
    <mergeCell ref="E8:E9"/>
    <mergeCell ref="E6:E7"/>
    <mergeCell ref="D8:D9"/>
    <mergeCell ref="D6:D7"/>
    <mergeCell ref="C8:C9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110"/>
  <sheetViews>
    <sheetView zoomScalePageLayoutView="0" workbookViewId="0" topLeftCell="A1">
      <selection activeCell="H20" sqref="H20"/>
    </sheetView>
  </sheetViews>
  <sheetFormatPr defaultColWidth="7.99609375" defaultRowHeight="13.5"/>
  <cols>
    <col min="1" max="1" width="7.5546875" style="2" customWidth="1"/>
    <col min="2" max="10" width="13.3359375" style="2" customWidth="1"/>
    <col min="11" max="11" width="6.5546875" style="2" customWidth="1"/>
    <col min="12" max="12" width="6.4453125" style="2" customWidth="1"/>
    <col min="13" max="13" width="6.5546875" style="2" customWidth="1"/>
    <col min="14" max="14" width="7.4453125" style="2" customWidth="1"/>
    <col min="15" max="15" width="7.77734375" style="2" customWidth="1"/>
    <col min="16" max="16" width="7.88671875" style="2" customWidth="1"/>
    <col min="17" max="17" width="6.10546875" style="2" customWidth="1"/>
    <col min="18" max="18" width="7.21484375" style="2" customWidth="1"/>
    <col min="19" max="19" width="6.4453125" style="2" customWidth="1"/>
    <col min="20" max="20" width="7.21484375" style="2" customWidth="1"/>
    <col min="21" max="16384" width="7.99609375" style="2" customWidth="1"/>
  </cols>
  <sheetData>
    <row r="1" spans="1:20" s="1" customFormat="1" ht="12">
      <c r="A1" s="18" t="s">
        <v>187</v>
      </c>
      <c r="B1" s="15"/>
      <c r="C1" s="15"/>
      <c r="D1" s="15"/>
      <c r="E1" s="15"/>
      <c r="F1" s="15"/>
      <c r="G1" s="15"/>
      <c r="H1" s="15"/>
      <c r="I1" s="15"/>
      <c r="J1" s="298" t="s">
        <v>53</v>
      </c>
      <c r="K1" s="15"/>
      <c r="L1" s="15"/>
      <c r="M1" s="15"/>
      <c r="N1" s="15"/>
      <c r="O1" s="15"/>
      <c r="P1" s="15"/>
      <c r="Q1" s="15"/>
      <c r="R1" s="15"/>
      <c r="S1" s="15"/>
      <c r="T1" s="298"/>
    </row>
    <row r="2" spans="1:19" s="1" customFormat="1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s="198" customFormat="1" ht="22.5">
      <c r="A3" s="197" t="s">
        <v>507</v>
      </c>
      <c r="B3" s="197"/>
      <c r="C3" s="197"/>
      <c r="D3" s="197"/>
      <c r="E3" s="197"/>
      <c r="F3" s="197" t="s">
        <v>508</v>
      </c>
      <c r="G3" s="197"/>
      <c r="H3" s="197"/>
      <c r="I3" s="197"/>
      <c r="J3" s="197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4" spans="1:20" s="198" customFormat="1" ht="22.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1:10" s="307" customFormat="1" ht="15.75" thickBot="1">
      <c r="A5" s="313" t="s">
        <v>214</v>
      </c>
      <c r="B5" s="314"/>
      <c r="C5" s="314"/>
      <c r="D5" s="314"/>
      <c r="E5" s="314"/>
      <c r="F5" s="314"/>
      <c r="G5" s="314"/>
      <c r="H5" s="314"/>
      <c r="I5" s="314"/>
      <c r="J5" s="258" t="s">
        <v>517</v>
      </c>
    </row>
    <row r="6" spans="1:10" s="307" customFormat="1" ht="24" customHeight="1">
      <c r="A6" s="779" t="s">
        <v>431</v>
      </c>
      <c r="B6" s="774" t="s">
        <v>509</v>
      </c>
      <c r="C6" s="774" t="s">
        <v>510</v>
      </c>
      <c r="D6" s="774" t="s">
        <v>511</v>
      </c>
      <c r="E6" s="776" t="s">
        <v>512</v>
      </c>
      <c r="F6" s="777"/>
      <c r="G6" s="777"/>
      <c r="H6" s="777"/>
      <c r="I6" s="774" t="s">
        <v>513</v>
      </c>
      <c r="J6" s="778" t="s">
        <v>208</v>
      </c>
    </row>
    <row r="7" spans="1:10" s="307" customFormat="1" ht="39" customHeight="1">
      <c r="A7" s="780"/>
      <c r="B7" s="775"/>
      <c r="C7" s="775"/>
      <c r="D7" s="775"/>
      <c r="E7" s="616" t="s">
        <v>276</v>
      </c>
      <c r="F7" s="617" t="s">
        <v>514</v>
      </c>
      <c r="G7" s="617" t="s">
        <v>515</v>
      </c>
      <c r="H7" s="617" t="s">
        <v>516</v>
      </c>
      <c r="I7" s="775"/>
      <c r="J7" s="734"/>
    </row>
    <row r="8" spans="1:10" s="685" customFormat="1" ht="39" customHeight="1">
      <c r="A8" s="618">
        <v>2015</v>
      </c>
      <c r="B8" s="619">
        <v>107279</v>
      </c>
      <c r="C8" s="619">
        <v>33621</v>
      </c>
      <c r="D8" s="620">
        <v>73658</v>
      </c>
      <c r="E8" s="621">
        <v>73658</v>
      </c>
      <c r="F8" s="619">
        <v>0</v>
      </c>
      <c r="G8" s="619">
        <v>2683</v>
      </c>
      <c r="H8" s="619">
        <v>70975</v>
      </c>
      <c r="I8" s="621">
        <v>68.66022241072343</v>
      </c>
      <c r="J8" s="622">
        <v>2015</v>
      </c>
    </row>
    <row r="9" spans="1:10" s="685" customFormat="1" ht="39" customHeight="1">
      <c r="A9" s="618">
        <v>2016</v>
      </c>
      <c r="B9" s="619">
        <v>106501</v>
      </c>
      <c r="C9" s="619">
        <v>35505</v>
      </c>
      <c r="D9" s="620">
        <v>70996</v>
      </c>
      <c r="E9" s="621">
        <v>70996</v>
      </c>
      <c r="F9" s="619">
        <v>0</v>
      </c>
      <c r="G9" s="619">
        <v>1153</v>
      </c>
      <c r="H9" s="619">
        <v>69843</v>
      </c>
      <c r="I9" s="621">
        <v>66.66228486117501</v>
      </c>
      <c r="J9" s="622">
        <v>2016</v>
      </c>
    </row>
    <row r="10" spans="1:10" s="685" customFormat="1" ht="39" customHeight="1">
      <c r="A10" s="618">
        <v>2017</v>
      </c>
      <c r="B10" s="619">
        <v>105843</v>
      </c>
      <c r="C10" s="619">
        <v>34924</v>
      </c>
      <c r="D10" s="620">
        <v>70919</v>
      </c>
      <c r="E10" s="621">
        <v>70919</v>
      </c>
      <c r="F10" s="619">
        <v>0</v>
      </c>
      <c r="G10" s="619">
        <v>2335</v>
      </c>
      <c r="H10" s="619">
        <v>68584</v>
      </c>
      <c r="I10" s="621">
        <v>67.00395869353666</v>
      </c>
      <c r="J10" s="622">
        <v>2017</v>
      </c>
    </row>
    <row r="11" spans="1:10" s="685" customFormat="1" ht="39" customHeight="1">
      <c r="A11" s="618">
        <v>2018</v>
      </c>
      <c r="B11" s="619">
        <v>104881</v>
      </c>
      <c r="C11" s="619">
        <v>25168</v>
      </c>
      <c r="D11" s="620">
        <v>79713</v>
      </c>
      <c r="E11" s="621">
        <v>79713</v>
      </c>
      <c r="F11" s="619">
        <v>0</v>
      </c>
      <c r="G11" s="619">
        <v>3878</v>
      </c>
      <c r="H11" s="619">
        <v>75835</v>
      </c>
      <c r="I11" s="621">
        <v>76.00327990770492</v>
      </c>
      <c r="J11" s="622">
        <v>2018</v>
      </c>
    </row>
    <row r="12" spans="1:10" s="363" customFormat="1" ht="39" customHeight="1">
      <c r="A12" s="623">
        <v>2019</v>
      </c>
      <c r="B12" s="624">
        <v>104162</v>
      </c>
      <c r="C12" s="625">
        <f>B12-E12</f>
        <v>25983</v>
      </c>
      <c r="D12" s="625">
        <f>B12-C12</f>
        <v>78179</v>
      </c>
      <c r="E12" s="626">
        <f>G12+H12</f>
        <v>78179</v>
      </c>
      <c r="F12" s="624">
        <v>0</v>
      </c>
      <c r="G12" s="624">
        <v>3526</v>
      </c>
      <c r="H12" s="624">
        <v>74653</v>
      </c>
      <c r="I12" s="626">
        <v>75.1</v>
      </c>
      <c r="J12" s="627">
        <v>2019</v>
      </c>
    </row>
    <row r="13" spans="1:20" s="200" customFormat="1" ht="6" customHeight="1" thickBot="1">
      <c r="A13" s="308"/>
      <c r="C13" s="309"/>
      <c r="I13" s="308"/>
      <c r="K13" s="309"/>
      <c r="T13" s="204"/>
    </row>
    <row r="14" spans="1:20" s="200" customFormat="1" ht="4.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T14" s="204"/>
    </row>
    <row r="15" spans="1:20" s="200" customFormat="1" ht="12.75" customHeight="1">
      <c r="A15" s="200" t="s">
        <v>280</v>
      </c>
      <c r="B15" s="205"/>
      <c r="C15" s="205"/>
      <c r="D15" s="205"/>
      <c r="E15" s="205"/>
      <c r="F15" s="205" t="s">
        <v>118</v>
      </c>
      <c r="G15" s="205"/>
      <c r="H15" s="205"/>
      <c r="I15" s="205"/>
      <c r="K15" s="205"/>
      <c r="L15" s="205"/>
      <c r="M15" s="205"/>
      <c r="N15" s="205"/>
      <c r="O15" s="205"/>
      <c r="P15" s="205"/>
      <c r="Q15" s="205"/>
      <c r="R15" s="205"/>
      <c r="S15" s="205"/>
      <c r="T15" s="204"/>
    </row>
    <row r="16" s="1" customFormat="1" ht="12">
      <c r="T16" s="14"/>
    </row>
    <row r="17" s="1" customFormat="1" ht="13.5" customHeight="1">
      <c r="T17" s="14"/>
    </row>
    <row r="18" ht="15.75">
      <c r="T18" s="16"/>
    </row>
    <row r="19" ht="15.75">
      <c r="T19" s="16"/>
    </row>
    <row r="20" ht="15.75">
      <c r="T20" s="16"/>
    </row>
    <row r="21" ht="15.75">
      <c r="T21" s="16"/>
    </row>
    <row r="22" ht="15.75">
      <c r="T22" s="16"/>
    </row>
    <row r="23" ht="15.75">
      <c r="T23" s="16"/>
    </row>
    <row r="24" ht="15.75">
      <c r="T24" s="16"/>
    </row>
    <row r="25" ht="15.75">
      <c r="T25" s="16"/>
    </row>
    <row r="26" ht="15.75">
      <c r="T26" s="16"/>
    </row>
    <row r="27" ht="15.75">
      <c r="T27" s="16"/>
    </row>
    <row r="28" ht="15.75">
      <c r="T28" s="16"/>
    </row>
    <row r="29" ht="15.75">
      <c r="T29" s="16"/>
    </row>
    <row r="30" ht="15.75">
      <c r="T30" s="16"/>
    </row>
    <row r="31" ht="15.75">
      <c r="T31" s="16"/>
    </row>
    <row r="32" ht="15.75">
      <c r="T32" s="16"/>
    </row>
    <row r="33" ht="15.75">
      <c r="T33" s="16"/>
    </row>
    <row r="34" ht="15.75">
      <c r="T34" s="16"/>
    </row>
    <row r="35" ht="15.75">
      <c r="T35" s="16"/>
    </row>
    <row r="36" ht="15.75">
      <c r="T36" s="16"/>
    </row>
    <row r="37" ht="15.75">
      <c r="T37" s="16"/>
    </row>
    <row r="38" ht="15.75">
      <c r="T38" s="16"/>
    </row>
    <row r="39" ht="15.75">
      <c r="T39" s="16"/>
    </row>
    <row r="40" ht="15.75">
      <c r="T40" s="16"/>
    </row>
    <row r="41" ht="15.75">
      <c r="T41" s="16"/>
    </row>
    <row r="42" ht="15.75">
      <c r="T42" s="16"/>
    </row>
    <row r="43" ht="15.75">
      <c r="T43" s="16"/>
    </row>
    <row r="44" ht="15.75">
      <c r="T44" s="16"/>
    </row>
    <row r="45" ht="15.75">
      <c r="T45" s="16"/>
    </row>
    <row r="46" ht="15.75">
      <c r="T46" s="16"/>
    </row>
    <row r="47" ht="15.75">
      <c r="T47" s="16"/>
    </row>
    <row r="48" ht="15.75">
      <c r="T48" s="16"/>
    </row>
    <row r="49" ht="15.75">
      <c r="T49" s="16"/>
    </row>
    <row r="50" ht="15.75">
      <c r="T50" s="16"/>
    </row>
    <row r="51" ht="15.75">
      <c r="T51" s="16"/>
    </row>
    <row r="52" ht="15.75">
      <c r="T52" s="16"/>
    </row>
    <row r="53" ht="15.75">
      <c r="T53" s="16"/>
    </row>
    <row r="54" ht="15.75">
      <c r="T54" s="16"/>
    </row>
    <row r="55" ht="15.75">
      <c r="T55" s="16"/>
    </row>
    <row r="56" ht="15.75">
      <c r="T56" s="16"/>
    </row>
    <row r="57" ht="15.75">
      <c r="T57" s="16"/>
    </row>
    <row r="58" ht="15.75">
      <c r="T58" s="16"/>
    </row>
    <row r="59" ht="15.75">
      <c r="T59" s="16"/>
    </row>
    <row r="60" ht="15.75">
      <c r="T60" s="16"/>
    </row>
    <row r="61" ht="15.75">
      <c r="T61" s="16"/>
    </row>
    <row r="62" ht="15.75">
      <c r="T62" s="16"/>
    </row>
    <row r="63" ht="15.75">
      <c r="T63" s="16"/>
    </row>
    <row r="64" ht="15.75">
      <c r="T64" s="16"/>
    </row>
    <row r="65" ht="15.75">
      <c r="T65" s="16"/>
    </row>
    <row r="66" ht="15.75">
      <c r="T66" s="16"/>
    </row>
    <row r="67" ht="15.75">
      <c r="T67" s="16"/>
    </row>
    <row r="68" ht="15.75">
      <c r="T68" s="16"/>
    </row>
    <row r="69" ht="15.75">
      <c r="T69" s="16"/>
    </row>
    <row r="70" ht="15.75">
      <c r="T70" s="16"/>
    </row>
    <row r="71" ht="15.75">
      <c r="T71" s="16"/>
    </row>
    <row r="72" ht="15.75">
      <c r="T72" s="16"/>
    </row>
    <row r="73" ht="15.75">
      <c r="T73" s="16"/>
    </row>
    <row r="74" ht="15.75">
      <c r="T74" s="16"/>
    </row>
    <row r="75" ht="15.75">
      <c r="T75" s="16"/>
    </row>
    <row r="76" ht="15.75">
      <c r="T76" s="16"/>
    </row>
    <row r="77" ht="15.75">
      <c r="T77" s="16"/>
    </row>
    <row r="78" ht="15.75">
      <c r="T78" s="16"/>
    </row>
    <row r="79" ht="15.75">
      <c r="T79" s="16"/>
    </row>
    <row r="80" ht="15.75">
      <c r="T80" s="16"/>
    </row>
    <row r="81" ht="15.75">
      <c r="T81" s="16"/>
    </row>
    <row r="82" ht="15.75">
      <c r="T82" s="16"/>
    </row>
    <row r="83" ht="15.75">
      <c r="T83" s="16"/>
    </row>
    <row r="84" ht="15.75">
      <c r="T84" s="16"/>
    </row>
    <row r="85" ht="15.75">
      <c r="T85" s="16"/>
    </row>
    <row r="86" ht="15.75">
      <c r="T86" s="16"/>
    </row>
    <row r="87" ht="15.75">
      <c r="T87" s="16"/>
    </row>
    <row r="88" ht="15.75">
      <c r="T88" s="16"/>
    </row>
    <row r="89" ht="15.75">
      <c r="T89" s="16"/>
    </row>
    <row r="90" ht="15.75">
      <c r="T90" s="16"/>
    </row>
    <row r="91" ht="15.75">
      <c r="T91" s="16"/>
    </row>
    <row r="92" ht="15.75">
      <c r="T92" s="16"/>
    </row>
    <row r="93" ht="15.75">
      <c r="T93" s="16"/>
    </row>
    <row r="94" ht="15.75">
      <c r="T94" s="16"/>
    </row>
    <row r="95" ht="15.75">
      <c r="T95" s="16"/>
    </row>
    <row r="96" ht="15.75">
      <c r="T96" s="16"/>
    </row>
    <row r="97" ht="15.75">
      <c r="T97" s="16"/>
    </row>
    <row r="98" ht="15.75">
      <c r="T98" s="16"/>
    </row>
    <row r="99" ht="15.75">
      <c r="T99" s="16"/>
    </row>
    <row r="100" ht="15.75">
      <c r="T100" s="16"/>
    </row>
    <row r="101" ht="15.75">
      <c r="T101" s="16"/>
    </row>
    <row r="102" ht="15.75">
      <c r="T102" s="16"/>
    </row>
    <row r="103" ht="15.75">
      <c r="T103" s="16"/>
    </row>
    <row r="104" ht="15.75">
      <c r="T104" s="16"/>
    </row>
    <row r="105" ht="15.75">
      <c r="T105" s="16"/>
    </row>
    <row r="106" ht="15.75">
      <c r="T106" s="16"/>
    </row>
    <row r="107" ht="15.75">
      <c r="T107" s="16"/>
    </row>
    <row r="108" ht="15.75">
      <c r="T108" s="16"/>
    </row>
    <row r="109" ht="15.75">
      <c r="T109" s="16"/>
    </row>
    <row r="110" ht="15.75">
      <c r="T110" s="16"/>
    </row>
  </sheetData>
  <sheetProtection/>
  <mergeCells count="7">
    <mergeCell ref="C6:C7"/>
    <mergeCell ref="D6:D7"/>
    <mergeCell ref="E6:H6"/>
    <mergeCell ref="I6:I7"/>
    <mergeCell ref="J6:J7"/>
    <mergeCell ref="A6:A7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50"/>
  <sheetViews>
    <sheetView zoomScaleSheetLayoutView="100" zoomScalePageLayoutView="0" workbookViewId="0" topLeftCell="A1">
      <selection activeCell="J36" sqref="J36"/>
    </sheetView>
  </sheetViews>
  <sheetFormatPr defaultColWidth="7.99609375" defaultRowHeight="13.5"/>
  <cols>
    <col min="1" max="1" width="8.88671875" style="46" customWidth="1"/>
    <col min="2" max="4" width="8.88671875" style="47" customWidth="1"/>
    <col min="5" max="6" width="8.88671875" style="44" customWidth="1"/>
    <col min="7" max="7" width="8.5546875" style="44" customWidth="1"/>
    <col min="8" max="8" width="11.3359375" style="47" customWidth="1"/>
    <col min="9" max="9" width="9.6640625" style="47" customWidth="1"/>
    <col min="10" max="10" width="9.3359375" style="47" customWidth="1"/>
    <col min="11" max="11" width="9.77734375" style="47" customWidth="1"/>
    <col min="12" max="12" width="9.3359375" style="47" customWidth="1"/>
    <col min="13" max="13" width="8.21484375" style="47" customWidth="1"/>
    <col min="14" max="14" width="9.4453125" style="45" customWidth="1"/>
    <col min="15" max="16" width="0.55078125" style="2" customWidth="1"/>
    <col min="17" max="16384" width="7.99609375" style="2" customWidth="1"/>
  </cols>
  <sheetData>
    <row r="1" spans="1:14" s="1" customFormat="1" ht="12">
      <c r="A1" s="18" t="s">
        <v>187</v>
      </c>
      <c r="B1" s="34"/>
      <c r="C1" s="34"/>
      <c r="D1" s="34"/>
      <c r="E1" s="35"/>
      <c r="F1" s="35"/>
      <c r="G1" s="35"/>
      <c r="H1" s="34"/>
      <c r="I1" s="34"/>
      <c r="J1" s="34"/>
      <c r="K1" s="34"/>
      <c r="L1" s="34"/>
      <c r="M1" s="34"/>
      <c r="N1" s="298" t="s">
        <v>53</v>
      </c>
    </row>
    <row r="2" spans="1:14" s="1" customFormat="1" ht="12">
      <c r="A2" s="15"/>
      <c r="B2" s="34"/>
      <c r="C2" s="34"/>
      <c r="D2" s="34"/>
      <c r="E2" s="35"/>
      <c r="F2" s="35"/>
      <c r="G2" s="35"/>
      <c r="H2" s="34"/>
      <c r="I2" s="34"/>
      <c r="J2" s="34"/>
      <c r="K2" s="34"/>
      <c r="L2" s="34"/>
      <c r="M2" s="34"/>
      <c r="N2" s="36"/>
    </row>
    <row r="3" spans="1:14" s="198" customFormat="1" ht="22.5">
      <c r="A3" s="781" t="s">
        <v>518</v>
      </c>
      <c r="B3" s="781"/>
      <c r="C3" s="781"/>
      <c r="D3" s="781"/>
      <c r="E3" s="781"/>
      <c r="F3" s="781"/>
      <c r="G3" s="781"/>
      <c r="H3" s="782" t="s">
        <v>519</v>
      </c>
      <c r="I3" s="782"/>
      <c r="J3" s="782"/>
      <c r="K3" s="782"/>
      <c r="L3" s="782"/>
      <c r="M3" s="782"/>
      <c r="N3" s="207"/>
    </row>
    <row r="4" spans="1:14" s="41" customFormat="1" ht="12">
      <c r="A4" s="37"/>
      <c r="B4" s="38"/>
      <c r="C4" s="38"/>
      <c r="D4" s="38"/>
      <c r="E4" s="39"/>
      <c r="F4" s="39"/>
      <c r="G4" s="39"/>
      <c r="H4" s="38"/>
      <c r="I4" s="38"/>
      <c r="J4" s="38"/>
      <c r="K4" s="38"/>
      <c r="L4" s="38"/>
      <c r="M4" s="38"/>
      <c r="N4" s="40"/>
    </row>
    <row r="5" spans="1:14" s="200" customFormat="1" ht="15.75" thickBot="1">
      <c r="A5" s="199" t="s">
        <v>191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789" t="s">
        <v>158</v>
      </c>
      <c r="N5" s="789"/>
    </row>
    <row r="6" spans="1:14" s="200" customFormat="1" ht="6" customHeight="1" thickTop="1">
      <c r="A6" s="790" t="s">
        <v>521</v>
      </c>
      <c r="B6" s="783" t="s">
        <v>522</v>
      </c>
      <c r="C6" s="784"/>
      <c r="D6" s="784"/>
      <c r="E6" s="784"/>
      <c r="F6" s="784"/>
      <c r="G6" s="785"/>
      <c r="H6" s="783" t="s">
        <v>523</v>
      </c>
      <c r="I6" s="784"/>
      <c r="J6" s="784"/>
      <c r="K6" s="784"/>
      <c r="L6" s="784"/>
      <c r="M6" s="785"/>
      <c r="N6" s="793" t="s">
        <v>54</v>
      </c>
    </row>
    <row r="7" spans="1:14" s="204" customFormat="1" ht="14.25" customHeight="1">
      <c r="A7" s="791"/>
      <c r="B7" s="786"/>
      <c r="C7" s="787"/>
      <c r="D7" s="787"/>
      <c r="E7" s="787"/>
      <c r="F7" s="787"/>
      <c r="G7" s="788"/>
      <c r="H7" s="786"/>
      <c r="I7" s="787"/>
      <c r="J7" s="787"/>
      <c r="K7" s="787"/>
      <c r="L7" s="787"/>
      <c r="M7" s="788"/>
      <c r="N7" s="794"/>
    </row>
    <row r="8" spans="1:14" s="204" customFormat="1" ht="16.5" customHeight="1">
      <c r="A8" s="791"/>
      <c r="B8" s="629" t="s">
        <v>493</v>
      </c>
      <c r="C8" s="629" t="s">
        <v>494</v>
      </c>
      <c r="D8" s="629" t="s">
        <v>524</v>
      </c>
      <c r="E8" s="629" t="s">
        <v>525</v>
      </c>
      <c r="F8" s="629" t="s">
        <v>409</v>
      </c>
      <c r="G8" s="630" t="s">
        <v>526</v>
      </c>
      <c r="H8" s="631" t="s">
        <v>527</v>
      </c>
      <c r="I8" s="631" t="s">
        <v>528</v>
      </c>
      <c r="J8" s="631" t="s">
        <v>529</v>
      </c>
      <c r="K8" s="631" t="s">
        <v>530</v>
      </c>
      <c r="L8" s="631" t="s">
        <v>531</v>
      </c>
      <c r="M8" s="631" t="s">
        <v>532</v>
      </c>
      <c r="N8" s="794"/>
    </row>
    <row r="9" spans="1:14" s="204" customFormat="1" ht="13.5" customHeight="1">
      <c r="A9" s="791"/>
      <c r="B9" s="629"/>
      <c r="C9" s="629"/>
      <c r="D9" s="629"/>
      <c r="E9" s="629"/>
      <c r="F9" s="629"/>
      <c r="G9" s="629"/>
      <c r="H9" s="632" t="s">
        <v>185</v>
      </c>
      <c r="I9" s="632" t="s">
        <v>183</v>
      </c>
      <c r="J9" s="632" t="s">
        <v>29</v>
      </c>
      <c r="K9" s="632" t="s">
        <v>159</v>
      </c>
      <c r="L9" s="632" t="s">
        <v>30</v>
      </c>
      <c r="M9" s="632" t="s">
        <v>31</v>
      </c>
      <c r="N9" s="794"/>
    </row>
    <row r="10" spans="1:14" s="204" customFormat="1" ht="22.5" customHeight="1">
      <c r="A10" s="791"/>
      <c r="B10" s="629"/>
      <c r="C10" s="629"/>
      <c r="D10" s="629"/>
      <c r="E10" s="629" t="s">
        <v>160</v>
      </c>
      <c r="F10" s="633" t="s">
        <v>520</v>
      </c>
      <c r="G10" s="629"/>
      <c r="H10" s="632" t="s">
        <v>186</v>
      </c>
      <c r="I10" s="632" t="s">
        <v>184</v>
      </c>
      <c r="J10" s="632" t="s">
        <v>32</v>
      </c>
      <c r="K10" s="632" t="s">
        <v>164</v>
      </c>
      <c r="L10" s="632" t="s">
        <v>33</v>
      </c>
      <c r="M10" s="632" t="s">
        <v>165</v>
      </c>
      <c r="N10" s="794"/>
    </row>
    <row r="11" spans="1:14" s="204" customFormat="1" ht="17.25" customHeight="1">
      <c r="A11" s="792"/>
      <c r="B11" s="634" t="s">
        <v>6</v>
      </c>
      <c r="C11" s="634" t="s">
        <v>166</v>
      </c>
      <c r="D11" s="635" t="s">
        <v>76</v>
      </c>
      <c r="E11" s="636" t="s">
        <v>161</v>
      </c>
      <c r="F11" s="635" t="s">
        <v>162</v>
      </c>
      <c r="G11" s="634" t="s">
        <v>34</v>
      </c>
      <c r="H11" s="637" t="s">
        <v>35</v>
      </c>
      <c r="I11" s="637" t="s">
        <v>36</v>
      </c>
      <c r="J11" s="637" t="s">
        <v>37</v>
      </c>
      <c r="K11" s="637" t="s">
        <v>36</v>
      </c>
      <c r="L11" s="637" t="s">
        <v>37</v>
      </c>
      <c r="M11" s="637" t="s">
        <v>163</v>
      </c>
      <c r="N11" s="795"/>
    </row>
    <row r="12" spans="1:14" s="204" customFormat="1" ht="45.75" customHeight="1">
      <c r="A12" s="638">
        <v>2015</v>
      </c>
      <c r="B12" s="639">
        <v>2000</v>
      </c>
      <c r="C12" s="640">
        <v>870</v>
      </c>
      <c r="D12" s="641">
        <v>1062</v>
      </c>
      <c r="E12" s="640">
        <v>68</v>
      </c>
      <c r="F12" s="642">
        <v>0</v>
      </c>
      <c r="G12" s="642">
        <v>0</v>
      </c>
      <c r="H12" s="639">
        <v>7255</v>
      </c>
      <c r="I12" s="639">
        <v>2016</v>
      </c>
      <c r="J12" s="643">
        <v>277.8773259820813</v>
      </c>
      <c r="K12" s="639">
        <v>20505</v>
      </c>
      <c r="L12" s="644">
        <v>2826.326671261199</v>
      </c>
      <c r="M12" s="645">
        <v>9.831748354059986</v>
      </c>
      <c r="N12" s="646">
        <v>2015</v>
      </c>
    </row>
    <row r="13" spans="1:14" s="204" customFormat="1" ht="45.75" customHeight="1">
      <c r="A13" s="638">
        <v>2016</v>
      </c>
      <c r="B13" s="639">
        <v>2783</v>
      </c>
      <c r="C13" s="640">
        <v>1228</v>
      </c>
      <c r="D13" s="641">
        <v>1475</v>
      </c>
      <c r="E13" s="640">
        <v>80</v>
      </c>
      <c r="F13" s="642">
        <v>0</v>
      </c>
      <c r="G13" s="642">
        <v>0</v>
      </c>
      <c r="H13" s="639">
        <v>7132.485</v>
      </c>
      <c r="I13" s="639">
        <v>2783</v>
      </c>
      <c r="J13" s="643">
        <v>390.18658994726246</v>
      </c>
      <c r="K13" s="639">
        <v>18701</v>
      </c>
      <c r="L13" s="644">
        <v>2621.9473297174827</v>
      </c>
      <c r="M13" s="645">
        <v>14.881557135982035</v>
      </c>
      <c r="N13" s="646">
        <v>2016</v>
      </c>
    </row>
    <row r="14" spans="1:14" s="204" customFormat="1" ht="45.75" customHeight="1">
      <c r="A14" s="638">
        <v>2017</v>
      </c>
      <c r="B14" s="639">
        <v>2738</v>
      </c>
      <c r="C14" s="640">
        <v>1222</v>
      </c>
      <c r="D14" s="641">
        <v>1433</v>
      </c>
      <c r="E14" s="640">
        <v>83</v>
      </c>
      <c r="F14" s="642">
        <v>0</v>
      </c>
      <c r="G14" s="642">
        <v>0</v>
      </c>
      <c r="H14" s="639">
        <v>7043</v>
      </c>
      <c r="I14" s="639">
        <v>2738</v>
      </c>
      <c r="J14" s="643">
        <v>388.7547919920488</v>
      </c>
      <c r="K14" s="639">
        <v>18202</v>
      </c>
      <c r="L14" s="644">
        <v>2584.4100525344315</v>
      </c>
      <c r="M14" s="645">
        <v>15.042303043621578</v>
      </c>
      <c r="N14" s="646">
        <v>2017</v>
      </c>
    </row>
    <row r="15" spans="1:14" s="204" customFormat="1" ht="45.75" customHeight="1">
      <c r="A15" s="638">
        <v>2018</v>
      </c>
      <c r="B15" s="639">
        <v>3174</v>
      </c>
      <c r="C15" s="640">
        <v>1454</v>
      </c>
      <c r="D15" s="641">
        <v>1575</v>
      </c>
      <c r="E15" s="640">
        <v>145</v>
      </c>
      <c r="F15" s="642">
        <v>0</v>
      </c>
      <c r="G15" s="642">
        <v>0</v>
      </c>
      <c r="H15" s="639">
        <v>7340</v>
      </c>
      <c r="I15" s="639">
        <v>3173</v>
      </c>
      <c r="J15" s="643">
        <v>432.2888283378747</v>
      </c>
      <c r="K15" s="639">
        <v>18213</v>
      </c>
      <c r="L15" s="644">
        <v>2481.3351498637603</v>
      </c>
      <c r="M15" s="645">
        <v>17.421621918409926</v>
      </c>
      <c r="N15" s="646">
        <v>2018</v>
      </c>
    </row>
    <row r="16" spans="1:14" s="628" customFormat="1" ht="45.75" customHeight="1">
      <c r="A16" s="647">
        <v>2019</v>
      </c>
      <c r="B16" s="648">
        <f>SUM(C16:G16)</f>
        <v>3932</v>
      </c>
      <c r="C16" s="649">
        <v>1894</v>
      </c>
      <c r="D16" s="649">
        <v>1923</v>
      </c>
      <c r="E16" s="649">
        <v>115</v>
      </c>
      <c r="F16" s="650">
        <v>0</v>
      </c>
      <c r="G16" s="650">
        <v>0</v>
      </c>
      <c r="H16" s="648">
        <v>7132.3</v>
      </c>
      <c r="I16" s="648">
        <v>3932</v>
      </c>
      <c r="J16" s="651">
        <v>551</v>
      </c>
      <c r="K16" s="648">
        <v>19900</v>
      </c>
      <c r="L16" s="652">
        <v>2790.5</v>
      </c>
      <c r="M16" s="653">
        <v>19.7</v>
      </c>
      <c r="N16" s="654">
        <v>2019</v>
      </c>
    </row>
    <row r="17" spans="1:14" s="212" customFormat="1" ht="0.75" customHeight="1">
      <c r="A17" s="209"/>
      <c r="B17" s="201"/>
      <c r="C17" s="201"/>
      <c r="D17" s="201"/>
      <c r="E17" s="201"/>
      <c r="F17" s="201"/>
      <c r="G17" s="202"/>
      <c r="H17" s="210"/>
      <c r="I17" s="210"/>
      <c r="J17" s="202"/>
      <c r="K17" s="210"/>
      <c r="L17" s="210"/>
      <c r="M17" s="210"/>
      <c r="N17" s="211"/>
    </row>
    <row r="18" spans="1:14" s="212" customFormat="1" ht="19.5" customHeight="1" hidden="1">
      <c r="A18" s="209"/>
      <c r="B18" s="201"/>
      <c r="C18" s="201"/>
      <c r="D18" s="201"/>
      <c r="E18" s="201"/>
      <c r="F18" s="201"/>
      <c r="G18" s="202"/>
      <c r="H18" s="210"/>
      <c r="I18" s="210"/>
      <c r="J18" s="202"/>
      <c r="K18" s="210"/>
      <c r="L18" s="210"/>
      <c r="M18" s="210"/>
      <c r="N18" s="211"/>
    </row>
    <row r="19" spans="1:14" s="212" customFormat="1" ht="2.25" customHeight="1" hidden="1">
      <c r="A19" s="209"/>
      <c r="B19" s="201"/>
      <c r="C19" s="201"/>
      <c r="D19" s="201"/>
      <c r="E19" s="202"/>
      <c r="F19" s="201"/>
      <c r="G19" s="202"/>
      <c r="H19" s="210"/>
      <c r="I19" s="210"/>
      <c r="J19" s="202"/>
      <c r="K19" s="210"/>
      <c r="L19" s="210"/>
      <c r="M19" s="210"/>
      <c r="N19" s="211"/>
    </row>
    <row r="20" spans="1:14" s="212" customFormat="1" ht="19.5" customHeight="1" hidden="1">
      <c r="A20" s="209"/>
      <c r="B20" s="201"/>
      <c r="C20" s="201"/>
      <c r="D20" s="202"/>
      <c r="E20" s="201"/>
      <c r="F20" s="201"/>
      <c r="G20" s="202"/>
      <c r="H20" s="210"/>
      <c r="I20" s="210"/>
      <c r="J20" s="202"/>
      <c r="K20" s="210"/>
      <c r="L20" s="210"/>
      <c r="M20" s="210"/>
      <c r="N20" s="211"/>
    </row>
    <row r="21" spans="1:14" s="212" customFormat="1" ht="19.5" customHeight="1" hidden="1">
      <c r="A21" s="209"/>
      <c r="B21" s="201"/>
      <c r="C21" s="201"/>
      <c r="D21" s="202"/>
      <c r="E21" s="201"/>
      <c r="F21" s="201"/>
      <c r="G21" s="202"/>
      <c r="H21" s="210"/>
      <c r="I21" s="210"/>
      <c r="J21" s="202"/>
      <c r="K21" s="210"/>
      <c r="L21" s="210"/>
      <c r="M21" s="210"/>
      <c r="N21" s="211"/>
    </row>
    <row r="22" spans="1:14" s="212" customFormat="1" ht="19.5" customHeight="1" hidden="1">
      <c r="A22" s="209"/>
      <c r="B22" s="201"/>
      <c r="C22" s="201"/>
      <c r="D22" s="201"/>
      <c r="E22" s="201"/>
      <c r="F22" s="201"/>
      <c r="G22" s="202"/>
      <c r="H22" s="210"/>
      <c r="I22" s="210"/>
      <c r="J22" s="202"/>
      <c r="K22" s="210"/>
      <c r="L22" s="210"/>
      <c r="M22" s="210"/>
      <c r="N22" s="211"/>
    </row>
    <row r="23" spans="1:14" s="212" customFormat="1" ht="19.5" customHeight="1" hidden="1">
      <c r="A23" s="209"/>
      <c r="B23" s="201"/>
      <c r="C23" s="201"/>
      <c r="D23" s="201"/>
      <c r="E23" s="201"/>
      <c r="F23" s="201"/>
      <c r="G23" s="202"/>
      <c r="H23" s="210"/>
      <c r="I23" s="210"/>
      <c r="J23" s="202"/>
      <c r="K23" s="210"/>
      <c r="L23" s="210"/>
      <c r="M23" s="210"/>
      <c r="N23" s="211"/>
    </row>
    <row r="24" spans="1:14" s="212" customFormat="1" ht="19.5" customHeight="1" hidden="1">
      <c r="A24" s="209"/>
      <c r="B24" s="201"/>
      <c r="C24" s="201"/>
      <c r="D24" s="201"/>
      <c r="E24" s="201"/>
      <c r="F24" s="201"/>
      <c r="G24" s="202"/>
      <c r="H24" s="210"/>
      <c r="I24" s="210"/>
      <c r="J24" s="202"/>
      <c r="K24" s="210"/>
      <c r="L24" s="210"/>
      <c r="M24" s="210"/>
      <c r="N24" s="211"/>
    </row>
    <row r="25" spans="1:14" s="212" customFormat="1" ht="19.5" customHeight="1" hidden="1">
      <c r="A25" s="209"/>
      <c r="B25" s="201"/>
      <c r="C25" s="201"/>
      <c r="D25" s="201"/>
      <c r="E25" s="201"/>
      <c r="F25" s="201"/>
      <c r="G25" s="202"/>
      <c r="H25" s="210"/>
      <c r="I25" s="210"/>
      <c r="J25" s="202"/>
      <c r="K25" s="210"/>
      <c r="L25" s="210"/>
      <c r="M25" s="210"/>
      <c r="N25" s="211"/>
    </row>
    <row r="26" spans="1:14" s="212" customFormat="1" ht="19.5" customHeight="1" hidden="1">
      <c r="A26" s="209"/>
      <c r="B26" s="201"/>
      <c r="C26" s="201"/>
      <c r="D26" s="201"/>
      <c r="E26" s="201"/>
      <c r="F26" s="201"/>
      <c r="G26" s="202"/>
      <c r="H26" s="210"/>
      <c r="I26" s="210"/>
      <c r="J26" s="202"/>
      <c r="K26" s="210"/>
      <c r="L26" s="210"/>
      <c r="M26" s="210"/>
      <c r="N26" s="211"/>
    </row>
    <row r="27" spans="1:14" s="212" customFormat="1" ht="19.5" customHeight="1" hidden="1">
      <c r="A27" s="209"/>
      <c r="B27" s="201"/>
      <c r="C27" s="202"/>
      <c r="D27" s="202"/>
      <c r="E27" s="202"/>
      <c r="F27" s="202"/>
      <c r="G27" s="202"/>
      <c r="H27" s="202"/>
      <c r="I27" s="202"/>
      <c r="J27" s="202"/>
      <c r="K27" s="202"/>
      <c r="L27" s="210"/>
      <c r="M27" s="210"/>
      <c r="N27" s="211"/>
    </row>
    <row r="28" spans="1:14" s="212" customFormat="1" ht="1.5" customHeight="1" hidden="1">
      <c r="A28" s="209"/>
      <c r="B28" s="201"/>
      <c r="C28" s="201"/>
      <c r="D28" s="201"/>
      <c r="E28" s="201"/>
      <c r="F28" s="201"/>
      <c r="G28" s="202"/>
      <c r="H28" s="210"/>
      <c r="I28" s="210"/>
      <c r="J28" s="202"/>
      <c r="K28" s="210"/>
      <c r="L28" s="210"/>
      <c r="M28" s="210"/>
      <c r="N28" s="211"/>
    </row>
    <row r="29" spans="1:14" s="212" customFormat="1" ht="19.5" customHeight="1" hidden="1">
      <c r="A29" s="209"/>
      <c r="B29" s="201"/>
      <c r="C29" s="201"/>
      <c r="D29" s="201"/>
      <c r="E29" s="201"/>
      <c r="F29" s="201"/>
      <c r="G29" s="202"/>
      <c r="H29" s="210"/>
      <c r="I29" s="210"/>
      <c r="J29" s="202"/>
      <c r="K29" s="210"/>
      <c r="L29" s="210"/>
      <c r="M29" s="210"/>
      <c r="N29" s="211"/>
    </row>
    <row r="30" spans="1:14" s="212" customFormat="1" ht="19.5" customHeight="1" hidden="1">
      <c r="A30" s="209"/>
      <c r="B30" s="201"/>
      <c r="C30" s="201"/>
      <c r="D30" s="201"/>
      <c r="E30" s="201"/>
      <c r="F30" s="201"/>
      <c r="G30" s="202"/>
      <c r="H30" s="210"/>
      <c r="I30" s="210"/>
      <c r="J30" s="202"/>
      <c r="K30" s="210"/>
      <c r="L30" s="210"/>
      <c r="M30" s="210"/>
      <c r="N30" s="211"/>
    </row>
    <row r="31" spans="1:14" s="212" customFormat="1" ht="19.5" customHeight="1" hidden="1">
      <c r="A31" s="209"/>
      <c r="B31" s="201"/>
      <c r="C31" s="201"/>
      <c r="D31" s="201"/>
      <c r="E31" s="201"/>
      <c r="F31" s="201"/>
      <c r="G31" s="202"/>
      <c r="H31" s="210"/>
      <c r="I31" s="210"/>
      <c r="J31" s="202"/>
      <c r="K31" s="210"/>
      <c r="L31" s="210"/>
      <c r="M31" s="210"/>
      <c r="N31" s="211"/>
    </row>
    <row r="32" spans="1:14" s="212" customFormat="1" ht="19.5" customHeight="1" hidden="1">
      <c r="A32" s="209"/>
      <c r="B32" s="201"/>
      <c r="C32" s="201"/>
      <c r="D32" s="201"/>
      <c r="E32" s="201"/>
      <c r="F32" s="201"/>
      <c r="G32" s="202"/>
      <c r="H32" s="210"/>
      <c r="I32" s="210"/>
      <c r="J32" s="202"/>
      <c r="K32" s="210"/>
      <c r="L32" s="210"/>
      <c r="M32" s="210"/>
      <c r="N32" s="211"/>
    </row>
    <row r="33" spans="1:14" s="200" customFormat="1" ht="3" customHeight="1" thickBot="1">
      <c r="A33" s="203"/>
      <c r="B33" s="213"/>
      <c r="C33" s="213"/>
      <c r="D33" s="213"/>
      <c r="E33" s="213"/>
      <c r="F33" s="213"/>
      <c r="G33" s="213"/>
      <c r="H33" s="213"/>
      <c r="I33" s="214"/>
      <c r="J33" s="214"/>
      <c r="K33" s="214"/>
      <c r="L33" s="213"/>
      <c r="M33" s="213"/>
      <c r="N33" s="215"/>
    </row>
    <row r="34" spans="2:14" s="200" customFormat="1" ht="3" customHeight="1" thickTop="1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7"/>
    </row>
    <row r="35" spans="1:14" s="200" customFormat="1" ht="12.75" customHeight="1">
      <c r="A35" s="205" t="s">
        <v>280</v>
      </c>
      <c r="B35" s="218"/>
      <c r="C35" s="218"/>
      <c r="D35" s="218"/>
      <c r="E35" s="218"/>
      <c r="F35" s="218"/>
      <c r="G35" s="218"/>
      <c r="H35" s="205" t="s">
        <v>118</v>
      </c>
      <c r="I35" s="206"/>
      <c r="J35" s="205"/>
      <c r="K35" s="218"/>
      <c r="L35" s="218"/>
      <c r="M35" s="218"/>
      <c r="N35" s="219"/>
    </row>
    <row r="36" spans="2:13" ht="15.75">
      <c r="B36" s="43"/>
      <c r="C36" s="43"/>
      <c r="D36" s="43"/>
      <c r="H36" s="43"/>
      <c r="I36" s="43"/>
      <c r="J36" s="43"/>
      <c r="K36" s="43"/>
      <c r="L36" s="43"/>
      <c r="M36" s="43"/>
    </row>
    <row r="37" spans="2:13" ht="15.75">
      <c r="B37" s="43"/>
      <c r="C37" s="43"/>
      <c r="D37" s="43"/>
      <c r="H37" s="43"/>
      <c r="I37" s="43"/>
      <c r="J37" s="43"/>
      <c r="K37" s="43"/>
      <c r="L37" s="43"/>
      <c r="M37" s="43"/>
    </row>
    <row r="38" spans="2:13" ht="15.75">
      <c r="B38" s="43"/>
      <c r="C38" s="43"/>
      <c r="D38" s="43"/>
      <c r="H38" s="43"/>
      <c r="I38" s="43"/>
      <c r="J38" s="43"/>
      <c r="K38" s="43"/>
      <c r="L38" s="43"/>
      <c r="M38" s="43"/>
    </row>
    <row r="39" spans="2:13" ht="15.75">
      <c r="B39" s="43"/>
      <c r="C39" s="43"/>
      <c r="D39" s="43"/>
      <c r="H39" s="43"/>
      <c r="I39" s="43"/>
      <c r="J39" s="43"/>
      <c r="K39" s="43"/>
      <c r="L39" s="43"/>
      <c r="M39" s="43"/>
    </row>
    <row r="40" spans="2:13" ht="15.75">
      <c r="B40" s="43"/>
      <c r="C40" s="43"/>
      <c r="D40" s="43"/>
      <c r="H40" s="43"/>
      <c r="I40" s="43"/>
      <c r="J40" s="43"/>
      <c r="K40" s="43"/>
      <c r="L40" s="43"/>
      <c r="M40" s="43"/>
    </row>
    <row r="41" spans="2:13" ht="15.75">
      <c r="B41" s="43"/>
      <c r="C41" s="43"/>
      <c r="D41" s="43"/>
      <c r="H41" s="43"/>
      <c r="I41" s="43"/>
      <c r="J41" s="43"/>
      <c r="K41" s="43"/>
      <c r="L41" s="43"/>
      <c r="M41" s="43"/>
    </row>
    <row r="42" spans="2:13" ht="15.75">
      <c r="B42" s="43"/>
      <c r="C42" s="43"/>
      <c r="D42" s="43"/>
      <c r="H42" s="43"/>
      <c r="I42" s="43"/>
      <c r="J42" s="43"/>
      <c r="K42" s="43"/>
      <c r="L42" s="43"/>
      <c r="M42" s="43"/>
    </row>
    <row r="43" spans="2:13" ht="15.75">
      <c r="B43" s="43"/>
      <c r="C43" s="43"/>
      <c r="D43" s="43"/>
      <c r="H43" s="43"/>
      <c r="I43" s="43"/>
      <c r="J43" s="43"/>
      <c r="K43" s="43"/>
      <c r="L43" s="43"/>
      <c r="M43" s="43"/>
    </row>
    <row r="44" spans="2:13" ht="15.75">
      <c r="B44" s="43"/>
      <c r="C44" s="43"/>
      <c r="D44" s="43"/>
      <c r="H44" s="43"/>
      <c r="I44" s="43"/>
      <c r="J44" s="43"/>
      <c r="K44" s="43"/>
      <c r="L44" s="43"/>
      <c r="M44" s="43"/>
    </row>
    <row r="45" spans="2:13" ht="15.75">
      <c r="B45" s="43"/>
      <c r="C45" s="43"/>
      <c r="D45" s="43"/>
      <c r="H45" s="43"/>
      <c r="I45" s="43"/>
      <c r="J45" s="43"/>
      <c r="K45" s="43"/>
      <c r="L45" s="43"/>
      <c r="M45" s="43"/>
    </row>
    <row r="46" spans="2:13" ht="15.75">
      <c r="B46" s="43"/>
      <c r="C46" s="43"/>
      <c r="D46" s="43"/>
      <c r="H46" s="43"/>
      <c r="I46" s="43"/>
      <c r="J46" s="43"/>
      <c r="K46" s="43"/>
      <c r="L46" s="43"/>
      <c r="M46" s="43"/>
    </row>
    <row r="47" spans="2:13" ht="15.75">
      <c r="B47" s="43"/>
      <c r="C47" s="43"/>
      <c r="D47" s="43"/>
      <c r="H47" s="43"/>
      <c r="I47" s="43"/>
      <c r="J47" s="43"/>
      <c r="K47" s="43"/>
      <c r="L47" s="43"/>
      <c r="M47" s="43"/>
    </row>
    <row r="48" spans="2:13" ht="15.75">
      <c r="B48" s="43"/>
      <c r="C48" s="43"/>
      <c r="D48" s="43"/>
      <c r="H48" s="43"/>
      <c r="I48" s="43"/>
      <c r="J48" s="43"/>
      <c r="K48" s="43"/>
      <c r="L48" s="43"/>
      <c r="M48" s="43"/>
    </row>
    <row r="49" spans="2:13" ht="15.75">
      <c r="B49" s="43"/>
      <c r="C49" s="43"/>
      <c r="D49" s="43"/>
      <c r="H49" s="43"/>
      <c r="I49" s="43"/>
      <c r="J49" s="43"/>
      <c r="K49" s="43"/>
      <c r="L49" s="43"/>
      <c r="M49" s="43"/>
    </row>
    <row r="50" spans="2:13" ht="15.75">
      <c r="B50" s="43"/>
      <c r="C50" s="43"/>
      <c r="D50" s="43"/>
      <c r="H50" s="43"/>
      <c r="I50" s="43"/>
      <c r="J50" s="43"/>
      <c r="K50" s="43"/>
      <c r="L50" s="43"/>
      <c r="M50" s="43"/>
    </row>
  </sheetData>
  <sheetProtection/>
  <mergeCells count="7">
    <mergeCell ref="A3:G3"/>
    <mergeCell ref="H3:M3"/>
    <mergeCell ref="B6:G7"/>
    <mergeCell ref="H6:M7"/>
    <mergeCell ref="M5:N5"/>
    <mergeCell ref="A6:A11"/>
    <mergeCell ref="N6:N11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B20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7.99609375" defaultRowHeight="29.25" customHeight="1"/>
  <cols>
    <col min="1" max="1" width="12.4453125" style="32" customWidth="1"/>
    <col min="2" max="2" width="8.99609375" style="33" customWidth="1"/>
    <col min="3" max="3" width="9.10546875" style="33" customWidth="1"/>
    <col min="4" max="4" width="9.77734375" style="33" customWidth="1"/>
    <col min="5" max="5" width="8.77734375" style="33" customWidth="1"/>
    <col min="6" max="6" width="9.5546875" style="33" customWidth="1"/>
    <col min="7" max="7" width="10.5546875" style="33" customWidth="1"/>
    <col min="8" max="8" width="10.21484375" style="33" customWidth="1"/>
    <col min="9" max="9" width="9.77734375" style="33" customWidth="1"/>
    <col min="10" max="11" width="8.99609375" style="33" customWidth="1"/>
    <col min="12" max="12" width="9.6640625" style="33" customWidth="1"/>
    <col min="13" max="13" width="11.10546875" style="33" customWidth="1"/>
    <col min="14" max="14" width="10.5546875" style="32" customWidth="1"/>
    <col min="15" max="15" width="12.4453125" style="32" customWidth="1"/>
    <col min="16" max="16" width="9.77734375" style="33" customWidth="1"/>
    <col min="17" max="17" width="7.21484375" style="33" customWidth="1"/>
    <col min="18" max="18" width="7.88671875" style="33" customWidth="1"/>
    <col min="19" max="19" width="8.4453125" style="33" customWidth="1"/>
    <col min="20" max="20" width="7.77734375" style="33" customWidth="1"/>
    <col min="21" max="22" width="7.4453125" style="33" customWidth="1"/>
    <col min="23" max="23" width="10.88671875" style="33" customWidth="1"/>
    <col min="24" max="24" width="10.3359375" style="33" customWidth="1"/>
    <col min="25" max="25" width="10.5546875" style="33" customWidth="1"/>
    <col min="26" max="26" width="12.10546875" style="33" customWidth="1"/>
    <col min="27" max="27" width="10.10546875" style="33" customWidth="1"/>
    <col min="28" max="28" width="10.88671875" style="32" customWidth="1"/>
    <col min="29" max="16384" width="7.99609375" style="32" customWidth="1"/>
  </cols>
  <sheetData>
    <row r="1" spans="1:28" s="29" customFormat="1" ht="15" customHeight="1">
      <c r="A1" s="18" t="s">
        <v>187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7" t="s">
        <v>103</v>
      </c>
      <c r="O1" s="18" t="s">
        <v>187</v>
      </c>
      <c r="P1" s="27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7" t="s">
        <v>53</v>
      </c>
    </row>
    <row r="2" spans="1:27" s="29" customFormat="1" ht="5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8" s="220" customFormat="1" ht="29.25" customHeight="1">
      <c r="A3" s="796" t="s">
        <v>188</v>
      </c>
      <c r="B3" s="797"/>
      <c r="C3" s="797"/>
      <c r="D3" s="797"/>
      <c r="E3" s="797"/>
      <c r="F3" s="797"/>
      <c r="G3" s="797"/>
      <c r="H3" s="798" t="s">
        <v>533</v>
      </c>
      <c r="I3" s="798"/>
      <c r="J3" s="798"/>
      <c r="K3" s="798"/>
      <c r="L3" s="798"/>
      <c r="M3" s="798"/>
      <c r="N3" s="798"/>
      <c r="O3" s="796" t="s">
        <v>251</v>
      </c>
      <c r="P3" s="796"/>
      <c r="Q3" s="796"/>
      <c r="R3" s="796"/>
      <c r="S3" s="796"/>
      <c r="T3" s="796"/>
      <c r="U3" s="796"/>
      <c r="V3" s="796"/>
      <c r="W3" s="796" t="s">
        <v>534</v>
      </c>
      <c r="X3" s="796"/>
      <c r="Y3" s="796"/>
      <c r="Z3" s="796"/>
      <c r="AA3" s="796"/>
      <c r="AB3" s="796"/>
    </row>
    <row r="4" spans="1:28" s="29" customFormat="1" ht="6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0"/>
    </row>
    <row r="5" spans="1:28" s="221" customFormat="1" ht="19.5" customHeight="1" thickBot="1">
      <c r="A5" s="221" t="s">
        <v>189</v>
      </c>
      <c r="B5" s="223"/>
      <c r="C5" s="223"/>
      <c r="D5" s="223"/>
      <c r="E5" s="286"/>
      <c r="F5" s="286"/>
      <c r="G5" s="286"/>
      <c r="H5" s="286"/>
      <c r="I5" s="286"/>
      <c r="J5" s="286"/>
      <c r="L5" s="287"/>
      <c r="M5" s="735" t="s">
        <v>190</v>
      </c>
      <c r="N5" s="821"/>
      <c r="O5" s="221" t="s">
        <v>189</v>
      </c>
      <c r="P5" s="287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160" t="s">
        <v>190</v>
      </c>
    </row>
    <row r="6" spans="1:28" s="222" customFormat="1" ht="19.5" customHeight="1">
      <c r="A6" s="799" t="s">
        <v>438</v>
      </c>
      <c r="B6" s="655" t="s">
        <v>537</v>
      </c>
      <c r="C6" s="656" t="s">
        <v>538</v>
      </c>
      <c r="D6" s="655" t="s">
        <v>539</v>
      </c>
      <c r="E6" s="813" t="s">
        <v>540</v>
      </c>
      <c r="F6" s="813"/>
      <c r="G6" s="813"/>
      <c r="H6" s="813"/>
      <c r="I6" s="813"/>
      <c r="J6" s="813"/>
      <c r="K6" s="814"/>
      <c r="L6" s="815" t="s">
        <v>541</v>
      </c>
      <c r="M6" s="816"/>
      <c r="N6" s="778" t="s">
        <v>54</v>
      </c>
      <c r="O6" s="799" t="s">
        <v>438</v>
      </c>
      <c r="P6" s="807" t="s">
        <v>542</v>
      </c>
      <c r="Q6" s="808"/>
      <c r="R6" s="808"/>
      <c r="S6" s="808"/>
      <c r="T6" s="808"/>
      <c r="U6" s="808"/>
      <c r="V6" s="808"/>
      <c r="W6" s="808" t="s">
        <v>543</v>
      </c>
      <c r="X6" s="822"/>
      <c r="Y6" s="655" t="s">
        <v>544</v>
      </c>
      <c r="Z6" s="655" t="s">
        <v>545</v>
      </c>
      <c r="AA6" s="655" t="s">
        <v>546</v>
      </c>
      <c r="AB6" s="802" t="s">
        <v>54</v>
      </c>
    </row>
    <row r="7" spans="1:28" s="222" customFormat="1" ht="42.75" customHeight="1">
      <c r="A7" s="800"/>
      <c r="B7" s="657" t="s">
        <v>104</v>
      </c>
      <c r="C7" s="657" t="s">
        <v>104</v>
      </c>
      <c r="D7" s="657" t="s">
        <v>105</v>
      </c>
      <c r="E7" s="658" t="s">
        <v>547</v>
      </c>
      <c r="F7" s="658" t="s">
        <v>548</v>
      </c>
      <c r="G7" s="659" t="s">
        <v>538</v>
      </c>
      <c r="H7" s="660" t="s">
        <v>549</v>
      </c>
      <c r="I7" s="661"/>
      <c r="J7" s="662" t="s">
        <v>550</v>
      </c>
      <c r="K7" s="663" t="s">
        <v>551</v>
      </c>
      <c r="L7" s="811" t="s">
        <v>552</v>
      </c>
      <c r="M7" s="664" t="s">
        <v>553</v>
      </c>
      <c r="N7" s="733"/>
      <c r="O7" s="817"/>
      <c r="P7" s="805" t="s">
        <v>554</v>
      </c>
      <c r="Q7" s="819"/>
      <c r="R7" s="820"/>
      <c r="S7" s="810" t="s">
        <v>555</v>
      </c>
      <c r="T7" s="805"/>
      <c r="U7" s="805"/>
      <c r="V7" s="805"/>
      <c r="W7" s="805" t="s">
        <v>556</v>
      </c>
      <c r="X7" s="806"/>
      <c r="Y7" s="665" t="s">
        <v>557</v>
      </c>
      <c r="Z7" s="665" t="s">
        <v>557</v>
      </c>
      <c r="AA7" s="665" t="s">
        <v>557</v>
      </c>
      <c r="AB7" s="803"/>
    </row>
    <row r="8" spans="1:28" s="222" customFormat="1" ht="18.75" customHeight="1">
      <c r="A8" s="800"/>
      <c r="B8" s="657" t="s">
        <v>106</v>
      </c>
      <c r="C8" s="657" t="s">
        <v>107</v>
      </c>
      <c r="D8" s="657" t="s">
        <v>108</v>
      </c>
      <c r="E8" s="657" t="s">
        <v>558</v>
      </c>
      <c r="F8" s="657" t="s">
        <v>104</v>
      </c>
      <c r="G8" s="657" t="s">
        <v>104</v>
      </c>
      <c r="H8" s="657" t="s">
        <v>559</v>
      </c>
      <c r="I8" s="663" t="s">
        <v>560</v>
      </c>
      <c r="J8" s="657" t="s">
        <v>535</v>
      </c>
      <c r="K8" s="666"/>
      <c r="L8" s="812"/>
      <c r="M8" s="667" t="s">
        <v>561</v>
      </c>
      <c r="N8" s="733"/>
      <c r="O8" s="817"/>
      <c r="P8" s="663" t="s">
        <v>562</v>
      </c>
      <c r="Q8" s="810" t="s">
        <v>563</v>
      </c>
      <c r="R8" s="806"/>
      <c r="S8" s="663" t="s">
        <v>561</v>
      </c>
      <c r="T8" s="663" t="s">
        <v>562</v>
      </c>
      <c r="U8" s="810" t="s">
        <v>563</v>
      </c>
      <c r="V8" s="806"/>
      <c r="W8" s="663" t="s">
        <v>564</v>
      </c>
      <c r="X8" s="668" t="s">
        <v>565</v>
      </c>
      <c r="Y8" s="665" t="s">
        <v>38</v>
      </c>
      <c r="Z8" s="665" t="s">
        <v>39</v>
      </c>
      <c r="AA8" s="665" t="s">
        <v>40</v>
      </c>
      <c r="AB8" s="803"/>
    </row>
    <row r="9" spans="1:28" s="222" customFormat="1" ht="30.75" customHeight="1">
      <c r="A9" s="801"/>
      <c r="B9" s="669" t="s">
        <v>109</v>
      </c>
      <c r="C9" s="669" t="s">
        <v>109</v>
      </c>
      <c r="D9" s="670" t="s">
        <v>110</v>
      </c>
      <c r="E9" s="671" t="s">
        <v>111</v>
      </c>
      <c r="F9" s="671" t="s">
        <v>41</v>
      </c>
      <c r="G9" s="671" t="s">
        <v>42</v>
      </c>
      <c r="H9" s="669" t="s">
        <v>112</v>
      </c>
      <c r="I9" s="669" t="s">
        <v>113</v>
      </c>
      <c r="J9" s="669" t="s">
        <v>114</v>
      </c>
      <c r="K9" s="669" t="s">
        <v>115</v>
      </c>
      <c r="L9" s="669" t="s">
        <v>111</v>
      </c>
      <c r="M9" s="672" t="s">
        <v>41</v>
      </c>
      <c r="N9" s="734"/>
      <c r="O9" s="818"/>
      <c r="P9" s="671" t="s">
        <v>116</v>
      </c>
      <c r="Q9" s="669" t="s">
        <v>566</v>
      </c>
      <c r="R9" s="669" t="s">
        <v>560</v>
      </c>
      <c r="S9" s="671" t="s">
        <v>41</v>
      </c>
      <c r="T9" s="671" t="s">
        <v>116</v>
      </c>
      <c r="U9" s="669" t="s">
        <v>567</v>
      </c>
      <c r="V9" s="669" t="s">
        <v>560</v>
      </c>
      <c r="W9" s="669" t="s">
        <v>536</v>
      </c>
      <c r="X9" s="669" t="s">
        <v>115</v>
      </c>
      <c r="Y9" s="673" t="s">
        <v>117</v>
      </c>
      <c r="Z9" s="673" t="s">
        <v>117</v>
      </c>
      <c r="AA9" s="673" t="s">
        <v>43</v>
      </c>
      <c r="AB9" s="804"/>
    </row>
    <row r="10" spans="1:28" s="223" customFormat="1" ht="22.5" customHeight="1">
      <c r="A10" s="674">
        <v>2015</v>
      </c>
      <c r="B10" s="675">
        <v>611267</v>
      </c>
      <c r="C10" s="533">
        <v>473493</v>
      </c>
      <c r="D10" s="533">
        <v>77.46091315251763</v>
      </c>
      <c r="E10" s="533">
        <v>0</v>
      </c>
      <c r="F10" s="533">
        <v>24897</v>
      </c>
      <c r="G10" s="533">
        <v>16025</v>
      </c>
      <c r="H10" s="533">
        <v>1397</v>
      </c>
      <c r="I10" s="533">
        <v>5169</v>
      </c>
      <c r="J10" s="533">
        <v>4353</v>
      </c>
      <c r="K10" s="533">
        <v>5106</v>
      </c>
      <c r="L10" s="533">
        <v>0</v>
      </c>
      <c r="M10" s="533">
        <v>298243</v>
      </c>
      <c r="N10" s="676">
        <v>2015</v>
      </c>
      <c r="O10" s="677">
        <v>2015</v>
      </c>
      <c r="P10" s="533">
        <v>169341</v>
      </c>
      <c r="Q10" s="533">
        <v>436</v>
      </c>
      <c r="R10" s="533">
        <v>168905</v>
      </c>
      <c r="S10" s="533">
        <v>288127</v>
      </c>
      <c r="T10" s="533">
        <v>288127</v>
      </c>
      <c r="U10" s="533">
        <v>38346</v>
      </c>
      <c r="V10" s="533">
        <v>170016</v>
      </c>
      <c r="W10" s="533">
        <v>36819</v>
      </c>
      <c r="X10" s="533">
        <v>42946</v>
      </c>
      <c r="Y10" s="533">
        <v>12132</v>
      </c>
      <c r="Z10" s="533">
        <v>10354</v>
      </c>
      <c r="AA10" s="533">
        <v>70</v>
      </c>
      <c r="AB10" s="678">
        <v>2015</v>
      </c>
    </row>
    <row r="11" spans="1:28" s="223" customFormat="1" ht="22.5" customHeight="1">
      <c r="A11" s="674">
        <v>2016</v>
      </c>
      <c r="B11" s="675">
        <v>715425</v>
      </c>
      <c r="C11" s="533">
        <v>519021</v>
      </c>
      <c r="D11" s="533">
        <v>72.54722717265962</v>
      </c>
      <c r="E11" s="533">
        <v>0</v>
      </c>
      <c r="F11" s="533">
        <v>29447</v>
      </c>
      <c r="G11" s="533">
        <v>16720</v>
      </c>
      <c r="H11" s="533">
        <v>1397</v>
      </c>
      <c r="I11" s="533">
        <v>5169</v>
      </c>
      <c r="J11" s="533">
        <v>4353</v>
      </c>
      <c r="K11" s="533">
        <v>5801</v>
      </c>
      <c r="L11" s="533">
        <v>0</v>
      </c>
      <c r="M11" s="533">
        <v>330659</v>
      </c>
      <c r="N11" s="676">
        <v>2016</v>
      </c>
      <c r="O11" s="677">
        <v>2016</v>
      </c>
      <c r="P11" s="533">
        <v>181000</v>
      </c>
      <c r="Q11" s="533">
        <v>436</v>
      </c>
      <c r="R11" s="533">
        <v>180564</v>
      </c>
      <c r="S11" s="533">
        <v>355319</v>
      </c>
      <c r="T11" s="533">
        <v>321301</v>
      </c>
      <c r="U11" s="533">
        <v>38346</v>
      </c>
      <c r="V11" s="533">
        <v>170016</v>
      </c>
      <c r="W11" s="533">
        <v>48745</v>
      </c>
      <c r="X11" s="533">
        <v>64194</v>
      </c>
      <c r="Y11" s="533">
        <v>11985</v>
      </c>
      <c r="Z11" s="533">
        <v>9989</v>
      </c>
      <c r="AA11" s="533">
        <v>70</v>
      </c>
      <c r="AB11" s="678">
        <v>2016</v>
      </c>
    </row>
    <row r="12" spans="1:28" s="223" customFormat="1" ht="22.5" customHeight="1">
      <c r="A12" s="674">
        <v>2017</v>
      </c>
      <c r="B12" s="675">
        <v>731453</v>
      </c>
      <c r="C12" s="533">
        <v>621689</v>
      </c>
      <c r="D12" s="533">
        <v>84.99370431182865</v>
      </c>
      <c r="E12" s="533">
        <v>0</v>
      </c>
      <c r="F12" s="533">
        <v>73525</v>
      </c>
      <c r="G12" s="533">
        <v>68060</v>
      </c>
      <c r="H12" s="533">
        <v>25879</v>
      </c>
      <c r="I12" s="533">
        <v>42181</v>
      </c>
      <c r="J12" s="533">
        <v>0</v>
      </c>
      <c r="K12" s="533">
        <v>0</v>
      </c>
      <c r="L12" s="533">
        <v>0</v>
      </c>
      <c r="M12" s="533">
        <v>330659</v>
      </c>
      <c r="N12" s="676">
        <v>2017</v>
      </c>
      <c r="O12" s="677">
        <v>2017</v>
      </c>
      <c r="P12" s="533">
        <v>226361</v>
      </c>
      <c r="Q12" s="533">
        <v>6912</v>
      </c>
      <c r="R12" s="533">
        <v>219449</v>
      </c>
      <c r="S12" s="533">
        <v>327269</v>
      </c>
      <c r="T12" s="533">
        <v>327268</v>
      </c>
      <c r="U12" s="533">
        <v>35114</v>
      </c>
      <c r="V12" s="533">
        <v>177069</v>
      </c>
      <c r="W12" s="533">
        <v>0</v>
      </c>
      <c r="X12" s="533">
        <v>115085</v>
      </c>
      <c r="Y12" s="533">
        <v>24742</v>
      </c>
      <c r="Z12" s="533">
        <v>11478</v>
      </c>
      <c r="AA12" s="533">
        <v>70</v>
      </c>
      <c r="AB12" s="678">
        <v>2017</v>
      </c>
    </row>
    <row r="13" spans="1:28" s="223" customFormat="1" ht="22.5" customHeight="1">
      <c r="A13" s="674">
        <v>2018</v>
      </c>
      <c r="B13" s="675">
        <v>972330.37</v>
      </c>
      <c r="C13" s="533">
        <v>635043.13</v>
      </c>
      <c r="D13" s="533">
        <v>65.31145684568096</v>
      </c>
      <c r="E13" s="533">
        <v>12.2</v>
      </c>
      <c r="F13" s="533">
        <v>73529.37</v>
      </c>
      <c r="G13" s="533">
        <v>68064.06</v>
      </c>
      <c r="H13" s="533">
        <v>25878.83</v>
      </c>
      <c r="I13" s="533">
        <v>42185.23</v>
      </c>
      <c r="J13" s="533">
        <v>0</v>
      </c>
      <c r="K13" s="533">
        <v>0</v>
      </c>
      <c r="L13" s="533">
        <v>23.2</v>
      </c>
      <c r="M13" s="533">
        <v>369042</v>
      </c>
      <c r="N13" s="676">
        <v>2018</v>
      </c>
      <c r="O13" s="677">
        <v>2018</v>
      </c>
      <c r="P13" s="533">
        <v>239706.74</v>
      </c>
      <c r="Q13" s="533">
        <v>6912.9</v>
      </c>
      <c r="R13" s="533">
        <v>232793.84</v>
      </c>
      <c r="S13" s="533">
        <v>529758.46</v>
      </c>
      <c r="T13" s="533">
        <v>327272.33</v>
      </c>
      <c r="U13" s="533">
        <v>35116.97</v>
      </c>
      <c r="V13" s="533">
        <v>117070.07</v>
      </c>
      <c r="W13" s="533">
        <v>0</v>
      </c>
      <c r="X13" s="533">
        <v>115085.29</v>
      </c>
      <c r="Y13" s="533">
        <v>25142</v>
      </c>
      <c r="Z13" s="533">
        <v>11338</v>
      </c>
      <c r="AA13" s="533">
        <v>63</v>
      </c>
      <c r="AB13" s="678">
        <v>2018</v>
      </c>
    </row>
    <row r="14" spans="1:28" s="333" customFormat="1" ht="22.5" customHeight="1">
      <c r="A14" s="679">
        <v>2019</v>
      </c>
      <c r="B14" s="680">
        <v>972330</v>
      </c>
      <c r="C14" s="536">
        <v>635043</v>
      </c>
      <c r="D14" s="536">
        <f>C14/B14*100</f>
        <v>65.31146832865386</v>
      </c>
      <c r="E14" s="536">
        <v>12.2</v>
      </c>
      <c r="F14" s="536">
        <v>73529</v>
      </c>
      <c r="G14" s="536">
        <v>68063</v>
      </c>
      <c r="H14" s="536">
        <v>25878</v>
      </c>
      <c r="I14" s="536">
        <v>42185</v>
      </c>
      <c r="J14" s="536">
        <v>0</v>
      </c>
      <c r="K14" s="536">
        <v>0</v>
      </c>
      <c r="L14" s="536">
        <v>23.2</v>
      </c>
      <c r="M14" s="536">
        <v>369042</v>
      </c>
      <c r="N14" s="681">
        <v>2019</v>
      </c>
      <c r="O14" s="682">
        <v>2019</v>
      </c>
      <c r="P14" s="536">
        <v>239707</v>
      </c>
      <c r="Q14" s="536">
        <v>6913</v>
      </c>
      <c r="R14" s="536">
        <v>232794</v>
      </c>
      <c r="S14" s="536">
        <v>529758</v>
      </c>
      <c r="T14" s="536">
        <v>327272</v>
      </c>
      <c r="U14" s="536">
        <v>35117</v>
      </c>
      <c r="V14" s="536">
        <v>177070</v>
      </c>
      <c r="W14" s="536">
        <v>0</v>
      </c>
      <c r="X14" s="536">
        <v>115085</v>
      </c>
      <c r="Y14" s="536">
        <v>25142</v>
      </c>
      <c r="Z14" s="536">
        <v>11338</v>
      </c>
      <c r="AA14" s="536">
        <v>69</v>
      </c>
      <c r="AB14" s="683">
        <v>2019</v>
      </c>
    </row>
    <row r="15" spans="1:28" s="224" customFormat="1" ht="6" customHeight="1" thickBot="1">
      <c r="A15" s="289"/>
      <c r="B15" s="290"/>
      <c r="C15" s="291"/>
      <c r="D15" s="291"/>
      <c r="E15" s="292"/>
      <c r="F15" s="291"/>
      <c r="G15" s="291"/>
      <c r="H15" s="291"/>
      <c r="I15" s="291"/>
      <c r="J15" s="291"/>
      <c r="K15" s="293"/>
      <c r="L15" s="291"/>
      <c r="M15" s="291"/>
      <c r="N15" s="294"/>
      <c r="O15" s="295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6"/>
    </row>
    <row r="16" spans="1:26" s="221" customFormat="1" ht="18.75" customHeight="1">
      <c r="A16" s="221" t="s">
        <v>280</v>
      </c>
      <c r="F16" s="223"/>
      <c r="G16" s="184"/>
      <c r="H16" s="809" t="s">
        <v>118</v>
      </c>
      <c r="I16" s="809"/>
      <c r="J16" s="223"/>
      <c r="K16" s="223"/>
      <c r="M16" s="735"/>
      <c r="N16" s="735"/>
      <c r="O16" s="221" t="s">
        <v>282</v>
      </c>
      <c r="Q16" s="223"/>
      <c r="R16" s="223"/>
      <c r="S16" s="223"/>
      <c r="T16" s="223"/>
      <c r="U16" s="223"/>
      <c r="V16" s="223"/>
      <c r="W16" s="809" t="s">
        <v>118</v>
      </c>
      <c r="X16" s="809"/>
      <c r="Y16" s="223"/>
      <c r="Z16" s="223"/>
    </row>
    <row r="17" spans="2:28" s="29" customFormat="1" ht="29.25" customHeight="1">
      <c r="B17" s="28"/>
      <c r="C17" s="31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7"/>
    </row>
    <row r="18" spans="2:27" s="29" customFormat="1" ht="29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2:27" s="29" customFormat="1" ht="29.2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2:27" s="29" customFormat="1" ht="29.2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</sheetData>
  <sheetProtection/>
  <mergeCells count="22">
    <mergeCell ref="W16:X16"/>
    <mergeCell ref="O6:O9"/>
    <mergeCell ref="P7:R7"/>
    <mergeCell ref="S7:V7"/>
    <mergeCell ref="M5:N5"/>
    <mergeCell ref="Q8:R8"/>
    <mergeCell ref="W6:X6"/>
    <mergeCell ref="H16:I16"/>
    <mergeCell ref="U8:V8"/>
    <mergeCell ref="L7:L8"/>
    <mergeCell ref="M16:N16"/>
    <mergeCell ref="E6:K6"/>
    <mergeCell ref="L6:M6"/>
    <mergeCell ref="N6:N9"/>
    <mergeCell ref="A3:G3"/>
    <mergeCell ref="W3:AB3"/>
    <mergeCell ref="O3:V3"/>
    <mergeCell ref="H3:N3"/>
    <mergeCell ref="A6:A9"/>
    <mergeCell ref="AB6:AB9"/>
    <mergeCell ref="W7:X7"/>
    <mergeCell ref="P6:V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1580"/>
  <sheetViews>
    <sheetView view="pageBreakPreview" zoomScaleSheetLayoutView="100" zoomScalePageLayoutView="0" workbookViewId="0" topLeftCell="A1">
      <selection activeCell="R27" sqref="R27"/>
    </sheetView>
  </sheetViews>
  <sheetFormatPr defaultColWidth="7.99609375" defaultRowHeight="13.5"/>
  <cols>
    <col min="1" max="1" width="7.10546875" style="24" customWidth="1"/>
    <col min="2" max="2" width="9.6640625" style="106" customWidth="1"/>
    <col min="3" max="3" width="7.21484375" style="107" customWidth="1"/>
    <col min="4" max="4" width="8.10546875" style="106" customWidth="1"/>
    <col min="5" max="5" width="7.21484375" style="106" customWidth="1"/>
    <col min="6" max="6" width="6.4453125" style="106" customWidth="1"/>
    <col min="7" max="8" width="7.21484375" style="106" customWidth="1"/>
    <col min="9" max="9" width="7.21484375" style="25" customWidth="1"/>
    <col min="10" max="10" width="7.4453125" style="106" customWidth="1"/>
    <col min="11" max="11" width="6.99609375" style="25" customWidth="1"/>
    <col min="12" max="12" width="7.4453125" style="102" customWidth="1"/>
    <col min="13" max="13" width="7.5546875" style="25" customWidth="1"/>
    <col min="14" max="14" width="7.4453125" style="106" customWidth="1"/>
    <col min="15" max="15" width="6.99609375" style="25" customWidth="1"/>
    <col min="16" max="16" width="7.4453125" style="106" customWidth="1"/>
    <col min="17" max="17" width="6.99609375" style="25" customWidth="1"/>
    <col min="18" max="18" width="7.5546875" style="24" customWidth="1"/>
    <col min="19" max="20" width="0.44140625" style="26" customWidth="1"/>
    <col min="21" max="16384" width="7.99609375" style="26" customWidth="1"/>
  </cols>
  <sheetData>
    <row r="1" spans="1:18" s="20" customFormat="1" ht="12">
      <c r="A1" s="18" t="s">
        <v>187</v>
      </c>
      <c r="B1" s="95"/>
      <c r="C1" s="96"/>
      <c r="D1" s="95"/>
      <c r="E1" s="95"/>
      <c r="F1" s="95"/>
      <c r="G1" s="95"/>
      <c r="H1" s="95"/>
      <c r="I1" s="19"/>
      <c r="J1" s="95"/>
      <c r="K1" s="19"/>
      <c r="L1" s="97"/>
      <c r="M1" s="19"/>
      <c r="N1" s="95"/>
      <c r="O1" s="19"/>
      <c r="P1" s="95"/>
      <c r="Q1" s="19"/>
      <c r="R1" s="306" t="s">
        <v>53</v>
      </c>
    </row>
    <row r="2" spans="1:18" s="20" customFormat="1" ht="12">
      <c r="A2" s="18"/>
      <c r="B2" s="95"/>
      <c r="C2" s="96"/>
      <c r="D2" s="95"/>
      <c r="E2" s="95"/>
      <c r="F2" s="95"/>
      <c r="G2" s="95"/>
      <c r="H2" s="95"/>
      <c r="I2" s="19"/>
      <c r="J2" s="95"/>
      <c r="K2" s="19"/>
      <c r="L2" s="97"/>
      <c r="M2" s="19"/>
      <c r="N2" s="95"/>
      <c r="O2" s="19"/>
      <c r="P2" s="95"/>
      <c r="Q2" s="19"/>
      <c r="R2" s="18"/>
    </row>
    <row r="3" spans="1:18" s="110" customFormat="1" ht="22.5">
      <c r="A3" s="108" t="s">
        <v>175</v>
      </c>
      <c r="B3" s="109"/>
      <c r="C3" s="119"/>
      <c r="D3" s="109"/>
      <c r="E3" s="109"/>
      <c r="F3" s="109"/>
      <c r="G3" s="109"/>
      <c r="H3" s="109"/>
      <c r="I3" s="120"/>
      <c r="J3" s="109" t="s">
        <v>71</v>
      </c>
      <c r="K3" s="109"/>
      <c r="L3" s="109"/>
      <c r="M3" s="109"/>
      <c r="N3" s="109"/>
      <c r="O3" s="109"/>
      <c r="P3" s="109"/>
      <c r="Q3" s="109"/>
      <c r="R3" s="108"/>
    </row>
    <row r="4" spans="1:18" s="23" customFormat="1" ht="12">
      <c r="A4" s="98"/>
      <c r="B4" s="22"/>
      <c r="C4" s="99"/>
      <c r="D4" s="22"/>
      <c r="E4" s="22"/>
      <c r="F4" s="22"/>
      <c r="G4" s="22"/>
      <c r="H4" s="22"/>
      <c r="I4" s="100"/>
      <c r="J4" s="101"/>
      <c r="K4" s="22"/>
      <c r="L4" s="22"/>
      <c r="M4" s="22"/>
      <c r="N4" s="22"/>
      <c r="O4" s="22"/>
      <c r="P4" s="22"/>
      <c r="Q4" s="22"/>
      <c r="R4" s="21"/>
    </row>
    <row r="5" spans="1:18" s="113" customFormat="1" ht="15.75" thickBot="1">
      <c r="A5" s="113" t="s">
        <v>207</v>
      </c>
      <c r="B5" s="235"/>
      <c r="C5" s="236"/>
      <c r="D5" s="235"/>
      <c r="E5" s="235"/>
      <c r="F5" s="235"/>
      <c r="G5" s="235"/>
      <c r="H5" s="235"/>
      <c r="I5" s="112"/>
      <c r="J5" s="235"/>
      <c r="K5" s="112"/>
      <c r="L5" s="237"/>
      <c r="M5" s="112"/>
      <c r="N5" s="235"/>
      <c r="O5" s="112"/>
      <c r="P5" s="235"/>
      <c r="Q5" s="112"/>
      <c r="R5" s="238" t="s">
        <v>72</v>
      </c>
    </row>
    <row r="6" spans="1:18" s="113" customFormat="1" ht="14.25" customHeight="1">
      <c r="A6" s="695" t="s">
        <v>336</v>
      </c>
      <c r="B6" s="698" t="s">
        <v>337</v>
      </c>
      <c r="C6" s="388"/>
      <c r="D6" s="698" t="s">
        <v>338</v>
      </c>
      <c r="E6" s="389"/>
      <c r="F6" s="698" t="s">
        <v>339</v>
      </c>
      <c r="G6" s="389"/>
      <c r="H6" s="698" t="s">
        <v>340</v>
      </c>
      <c r="I6" s="390"/>
      <c r="J6" s="391" t="s">
        <v>341</v>
      </c>
      <c r="K6" s="392"/>
      <c r="L6" s="392"/>
      <c r="M6" s="392"/>
      <c r="N6" s="392"/>
      <c r="O6" s="392"/>
      <c r="P6" s="392"/>
      <c r="Q6" s="389"/>
      <c r="R6" s="701" t="s">
        <v>54</v>
      </c>
    </row>
    <row r="7" spans="1:18" s="113" customFormat="1" ht="15">
      <c r="A7" s="696"/>
      <c r="B7" s="693"/>
      <c r="C7" s="393" t="s">
        <v>342</v>
      </c>
      <c r="D7" s="693"/>
      <c r="E7" s="393" t="s">
        <v>343</v>
      </c>
      <c r="F7" s="693"/>
      <c r="G7" s="393" t="s">
        <v>342</v>
      </c>
      <c r="H7" s="693"/>
      <c r="I7" s="393" t="s">
        <v>344</v>
      </c>
      <c r="J7" s="394" t="s">
        <v>345</v>
      </c>
      <c r="K7" s="395"/>
      <c r="L7" s="396" t="s">
        <v>346</v>
      </c>
      <c r="M7" s="397"/>
      <c r="N7" s="398" t="s">
        <v>347</v>
      </c>
      <c r="O7" s="397"/>
      <c r="P7" s="398" t="s">
        <v>348</v>
      </c>
      <c r="Q7" s="397"/>
      <c r="R7" s="699"/>
    </row>
    <row r="8" spans="1:18" s="113" customFormat="1" ht="13.5" customHeight="1">
      <c r="A8" s="696" t="s">
        <v>349</v>
      </c>
      <c r="B8" s="394" t="s">
        <v>0</v>
      </c>
      <c r="C8" s="399"/>
      <c r="D8" s="699" t="s">
        <v>1</v>
      </c>
      <c r="E8" s="399"/>
      <c r="F8" s="693" t="s">
        <v>2</v>
      </c>
      <c r="G8" s="399"/>
      <c r="H8" s="693" t="s">
        <v>3</v>
      </c>
      <c r="I8" s="399"/>
      <c r="J8" s="400"/>
      <c r="K8" s="393" t="s">
        <v>342</v>
      </c>
      <c r="L8" s="401" t="s">
        <v>128</v>
      </c>
      <c r="M8" s="393" t="s">
        <v>343</v>
      </c>
      <c r="N8" s="402"/>
      <c r="O8" s="393" t="s">
        <v>342</v>
      </c>
      <c r="P8" s="403" t="s">
        <v>4</v>
      </c>
      <c r="Q8" s="393" t="s">
        <v>342</v>
      </c>
      <c r="R8" s="699" t="s">
        <v>129</v>
      </c>
    </row>
    <row r="9" spans="1:18" s="113" customFormat="1" ht="15">
      <c r="A9" s="697"/>
      <c r="B9" s="404" t="s">
        <v>130</v>
      </c>
      <c r="C9" s="405" t="s">
        <v>5</v>
      </c>
      <c r="D9" s="700"/>
      <c r="E9" s="405" t="s">
        <v>5</v>
      </c>
      <c r="F9" s="694"/>
      <c r="G9" s="405" t="s">
        <v>5</v>
      </c>
      <c r="H9" s="694"/>
      <c r="I9" s="406" t="s">
        <v>5</v>
      </c>
      <c r="J9" s="407" t="s">
        <v>6</v>
      </c>
      <c r="K9" s="397" t="s">
        <v>5</v>
      </c>
      <c r="L9" s="408" t="s">
        <v>131</v>
      </c>
      <c r="M9" s="397" t="s">
        <v>5</v>
      </c>
      <c r="N9" s="409" t="s">
        <v>7</v>
      </c>
      <c r="O9" s="397" t="s">
        <v>5</v>
      </c>
      <c r="P9" s="409" t="s">
        <v>8</v>
      </c>
      <c r="Q9" s="397" t="s">
        <v>5</v>
      </c>
      <c r="R9" s="700"/>
    </row>
    <row r="10" spans="1:18" s="114" customFormat="1" ht="25.5" customHeight="1" hidden="1">
      <c r="A10" s="410" t="s">
        <v>350</v>
      </c>
      <c r="B10" s="411">
        <f>D10+F10+H10+J10</f>
        <v>95274</v>
      </c>
      <c r="C10" s="412">
        <f aca="true" t="shared" si="0" ref="C10:C21">SUM(E10+G10+I10+K10)</f>
        <v>100</v>
      </c>
      <c r="D10" s="413">
        <v>11029</v>
      </c>
      <c r="E10" s="414">
        <f aca="true" t="shared" si="1" ref="E10:E21">(D10/B10)*100</f>
        <v>11.5760858156475</v>
      </c>
      <c r="F10" s="413">
        <v>3917</v>
      </c>
      <c r="G10" s="414">
        <f aca="true" t="shared" si="2" ref="G10:G21">(F10/B10)*100</f>
        <v>4.111300039884963</v>
      </c>
      <c r="H10" s="415">
        <v>49170</v>
      </c>
      <c r="I10" s="414">
        <f aca="true" t="shared" si="3" ref="I10:I21">(H10/B10)*100</f>
        <v>51.60904339064173</v>
      </c>
      <c r="J10" s="413">
        <f>L10+N10+P10</f>
        <v>31158</v>
      </c>
      <c r="K10" s="414">
        <f aca="true" t="shared" si="4" ref="K10:K21">(J10/B10)*100</f>
        <v>32.70357075382581</v>
      </c>
      <c r="L10" s="413">
        <v>8347</v>
      </c>
      <c r="M10" s="414">
        <f aca="true" t="shared" si="5" ref="M10:M21">(L10/B10)*100</f>
        <v>8.761047085248862</v>
      </c>
      <c r="N10" s="413">
        <v>865</v>
      </c>
      <c r="O10" s="414">
        <f aca="true" t="shared" si="6" ref="O10:O21">(N10/B10)*100</f>
        <v>0.9079077187900162</v>
      </c>
      <c r="P10" s="413">
        <v>21946</v>
      </c>
      <c r="Q10" s="414">
        <f aca="true" t="shared" si="7" ref="Q10:Q21">(P10/B10)*100</f>
        <v>23.03461594978693</v>
      </c>
      <c r="R10" s="416" t="s">
        <v>9</v>
      </c>
    </row>
    <row r="11" spans="1:18" s="114" customFormat="1" ht="25.5" customHeight="1" hidden="1">
      <c r="A11" s="410" t="s">
        <v>351</v>
      </c>
      <c r="B11" s="411">
        <f aca="true" t="shared" si="8" ref="B11:B21">D11+F11+H11+J11</f>
        <v>96190</v>
      </c>
      <c r="C11" s="412">
        <f t="shared" si="0"/>
        <v>100</v>
      </c>
      <c r="D11" s="415">
        <v>11162</v>
      </c>
      <c r="E11" s="414">
        <f t="shared" si="1"/>
        <v>11.604116852063624</v>
      </c>
      <c r="F11" s="413">
        <v>3835</v>
      </c>
      <c r="G11" s="414">
        <f t="shared" si="2"/>
        <v>3.986900925252105</v>
      </c>
      <c r="H11" s="413">
        <v>49862</v>
      </c>
      <c r="I11" s="414">
        <f t="shared" si="3"/>
        <v>51.8369892920262</v>
      </c>
      <c r="J11" s="413">
        <f aca="true" t="shared" si="9" ref="J11:J21">L11+N11+P11</f>
        <v>31331</v>
      </c>
      <c r="K11" s="414">
        <f t="shared" si="4"/>
        <v>32.57199293065807</v>
      </c>
      <c r="L11" s="413">
        <v>8866</v>
      </c>
      <c r="M11" s="414">
        <f t="shared" si="5"/>
        <v>9.21717434244724</v>
      </c>
      <c r="N11" s="413">
        <v>835</v>
      </c>
      <c r="O11" s="414">
        <f t="shared" si="6"/>
        <v>0.8680736043247739</v>
      </c>
      <c r="P11" s="413">
        <v>21630</v>
      </c>
      <c r="Q11" s="414">
        <f t="shared" si="7"/>
        <v>22.48674498388606</v>
      </c>
      <c r="R11" s="416" t="s">
        <v>10</v>
      </c>
    </row>
    <row r="12" spans="1:18" s="114" customFormat="1" ht="25.5" customHeight="1" hidden="1">
      <c r="A12" s="410" t="s">
        <v>352</v>
      </c>
      <c r="B12" s="411">
        <f t="shared" si="8"/>
        <v>87625</v>
      </c>
      <c r="C12" s="412">
        <f t="shared" si="0"/>
        <v>100</v>
      </c>
      <c r="D12" s="413">
        <v>9935</v>
      </c>
      <c r="E12" s="414">
        <f t="shared" si="1"/>
        <v>11.338088445078458</v>
      </c>
      <c r="F12" s="413">
        <v>3509</v>
      </c>
      <c r="G12" s="414">
        <f t="shared" si="2"/>
        <v>4.004564907275321</v>
      </c>
      <c r="H12" s="413">
        <v>43589</v>
      </c>
      <c r="I12" s="414">
        <f t="shared" si="3"/>
        <v>49.74493580599144</v>
      </c>
      <c r="J12" s="413">
        <f t="shared" si="9"/>
        <v>30592</v>
      </c>
      <c r="K12" s="414">
        <f t="shared" si="4"/>
        <v>34.912410841654776</v>
      </c>
      <c r="L12" s="413">
        <v>8284</v>
      </c>
      <c r="M12" s="414">
        <f t="shared" si="5"/>
        <v>9.45392296718973</v>
      </c>
      <c r="N12" s="413">
        <v>824</v>
      </c>
      <c r="O12" s="414">
        <f t="shared" si="6"/>
        <v>0.9403708987161199</v>
      </c>
      <c r="P12" s="413">
        <v>21484</v>
      </c>
      <c r="Q12" s="414">
        <f t="shared" si="7"/>
        <v>24.51811697574893</v>
      </c>
      <c r="R12" s="416" t="s">
        <v>11</v>
      </c>
    </row>
    <row r="13" spans="1:18" s="114" customFormat="1" ht="25.5" customHeight="1" hidden="1">
      <c r="A13" s="410" t="s">
        <v>353</v>
      </c>
      <c r="B13" s="411">
        <f t="shared" si="8"/>
        <v>83725</v>
      </c>
      <c r="C13" s="412">
        <f t="shared" si="0"/>
        <v>100</v>
      </c>
      <c r="D13" s="413">
        <v>10164</v>
      </c>
      <c r="E13" s="414">
        <f t="shared" si="1"/>
        <v>12.13974320692744</v>
      </c>
      <c r="F13" s="413">
        <v>3491</v>
      </c>
      <c r="G13" s="414">
        <f t="shared" si="2"/>
        <v>4.169602866527321</v>
      </c>
      <c r="H13" s="413">
        <v>40528</v>
      </c>
      <c r="I13" s="414">
        <f t="shared" si="3"/>
        <v>48.40609137055837</v>
      </c>
      <c r="J13" s="413">
        <f t="shared" si="9"/>
        <v>29542</v>
      </c>
      <c r="K13" s="414">
        <f t="shared" si="4"/>
        <v>35.28456255598686</v>
      </c>
      <c r="L13" s="413">
        <v>7405</v>
      </c>
      <c r="M13" s="414">
        <f t="shared" si="5"/>
        <v>8.844431173484622</v>
      </c>
      <c r="N13" s="413">
        <v>806</v>
      </c>
      <c r="O13" s="414">
        <f t="shared" si="6"/>
        <v>0.9626754255001493</v>
      </c>
      <c r="P13" s="413">
        <v>21331</v>
      </c>
      <c r="Q13" s="414">
        <f t="shared" si="7"/>
        <v>25.47745595700209</v>
      </c>
      <c r="R13" s="416" t="s">
        <v>12</v>
      </c>
    </row>
    <row r="14" spans="1:18" s="114" customFormat="1" ht="25.5" customHeight="1" hidden="1">
      <c r="A14" s="410" t="s">
        <v>354</v>
      </c>
      <c r="B14" s="411">
        <f t="shared" si="8"/>
        <v>70889</v>
      </c>
      <c r="C14" s="412">
        <f t="shared" si="0"/>
        <v>100</v>
      </c>
      <c r="D14" s="413">
        <v>9339</v>
      </c>
      <c r="E14" s="414">
        <f t="shared" si="1"/>
        <v>13.174117281947833</v>
      </c>
      <c r="F14" s="413">
        <v>2356</v>
      </c>
      <c r="G14" s="414">
        <f t="shared" si="2"/>
        <v>3.323505762530153</v>
      </c>
      <c r="H14" s="413">
        <v>29472</v>
      </c>
      <c r="I14" s="414">
        <f t="shared" si="3"/>
        <v>41.574856465742215</v>
      </c>
      <c r="J14" s="413">
        <f t="shared" si="9"/>
        <v>29722</v>
      </c>
      <c r="K14" s="414">
        <f t="shared" si="4"/>
        <v>41.927520489779795</v>
      </c>
      <c r="L14" s="413">
        <v>7261</v>
      </c>
      <c r="M14" s="414">
        <f t="shared" si="5"/>
        <v>10.24277391414747</v>
      </c>
      <c r="N14" s="413">
        <v>652</v>
      </c>
      <c r="O14" s="414">
        <f t="shared" si="6"/>
        <v>0.9197477746900082</v>
      </c>
      <c r="P14" s="413">
        <v>21809</v>
      </c>
      <c r="Q14" s="414">
        <f t="shared" si="7"/>
        <v>30.764998800942315</v>
      </c>
      <c r="R14" s="416" t="s">
        <v>13</v>
      </c>
    </row>
    <row r="15" spans="1:18" s="114" customFormat="1" ht="25.5" customHeight="1" hidden="1">
      <c r="A15" s="410" t="s">
        <v>355</v>
      </c>
      <c r="B15" s="411">
        <f t="shared" si="8"/>
        <v>73248</v>
      </c>
      <c r="C15" s="412">
        <f t="shared" si="0"/>
        <v>100</v>
      </c>
      <c r="D15" s="413">
        <v>9315</v>
      </c>
      <c r="E15" s="414">
        <f t="shared" si="1"/>
        <v>12.717070773263433</v>
      </c>
      <c r="F15" s="413">
        <v>2131</v>
      </c>
      <c r="G15" s="414">
        <f t="shared" si="2"/>
        <v>2.9092944517256445</v>
      </c>
      <c r="H15" s="413">
        <v>31576</v>
      </c>
      <c r="I15" s="414">
        <f t="shared" si="3"/>
        <v>43.10834425513325</v>
      </c>
      <c r="J15" s="413">
        <f t="shared" si="9"/>
        <v>30226</v>
      </c>
      <c r="K15" s="414">
        <f t="shared" si="4"/>
        <v>41.265290519877674</v>
      </c>
      <c r="L15" s="413">
        <v>8594</v>
      </c>
      <c r="M15" s="414">
        <f t="shared" si="5"/>
        <v>11.732743556138052</v>
      </c>
      <c r="N15" s="413">
        <v>617</v>
      </c>
      <c r="O15" s="414">
        <f t="shared" si="6"/>
        <v>0.8423438182612495</v>
      </c>
      <c r="P15" s="413">
        <v>21015</v>
      </c>
      <c r="Q15" s="414">
        <f t="shared" si="7"/>
        <v>28.690203145478378</v>
      </c>
      <c r="R15" s="416" t="s">
        <v>220</v>
      </c>
    </row>
    <row r="16" spans="1:18" s="114" customFormat="1" ht="25.5" customHeight="1" hidden="1">
      <c r="A16" s="410" t="s">
        <v>356</v>
      </c>
      <c r="B16" s="411">
        <f t="shared" si="8"/>
        <v>67954</v>
      </c>
      <c r="C16" s="412">
        <f t="shared" si="0"/>
        <v>100</v>
      </c>
      <c r="D16" s="413">
        <v>9343</v>
      </c>
      <c r="E16" s="414">
        <f t="shared" si="1"/>
        <v>13.74900668099008</v>
      </c>
      <c r="F16" s="413">
        <v>2230</v>
      </c>
      <c r="G16" s="414">
        <f t="shared" si="2"/>
        <v>3.2816316920269593</v>
      </c>
      <c r="H16" s="413">
        <v>27755</v>
      </c>
      <c r="I16" s="414">
        <f t="shared" si="3"/>
        <v>40.843806104129264</v>
      </c>
      <c r="J16" s="413">
        <f t="shared" si="9"/>
        <v>28626</v>
      </c>
      <c r="K16" s="414">
        <f t="shared" si="4"/>
        <v>42.125555522853695</v>
      </c>
      <c r="L16" s="413">
        <v>7782</v>
      </c>
      <c r="M16" s="414">
        <f t="shared" si="5"/>
        <v>11.45186449657121</v>
      </c>
      <c r="N16" s="413">
        <v>765</v>
      </c>
      <c r="O16" s="414">
        <f t="shared" si="6"/>
        <v>1.1257615445742708</v>
      </c>
      <c r="P16" s="413">
        <v>20079</v>
      </c>
      <c r="Q16" s="414">
        <f t="shared" si="7"/>
        <v>29.547929481708213</v>
      </c>
      <c r="R16" s="416" t="s">
        <v>221</v>
      </c>
    </row>
    <row r="17" spans="1:18" s="114" customFormat="1" ht="25.5" customHeight="1" hidden="1">
      <c r="A17" s="410" t="s">
        <v>357</v>
      </c>
      <c r="B17" s="411">
        <f t="shared" si="8"/>
        <v>74493</v>
      </c>
      <c r="C17" s="412">
        <f t="shared" si="0"/>
        <v>100</v>
      </c>
      <c r="D17" s="413">
        <v>11564</v>
      </c>
      <c r="E17" s="414">
        <f t="shared" si="1"/>
        <v>15.523606244882068</v>
      </c>
      <c r="F17" s="413">
        <v>2600</v>
      </c>
      <c r="G17" s="414">
        <f t="shared" si="2"/>
        <v>3.4902608298766324</v>
      </c>
      <c r="H17" s="413">
        <v>30215</v>
      </c>
      <c r="I17" s="414">
        <f t="shared" si="3"/>
        <v>40.56085806720095</v>
      </c>
      <c r="J17" s="413">
        <f t="shared" si="9"/>
        <v>30114</v>
      </c>
      <c r="K17" s="414">
        <f t="shared" si="4"/>
        <v>40.42527485804035</v>
      </c>
      <c r="L17" s="413">
        <v>10467</v>
      </c>
      <c r="M17" s="414">
        <f t="shared" si="5"/>
        <v>14.050984656276427</v>
      </c>
      <c r="N17" s="413">
        <v>566</v>
      </c>
      <c r="O17" s="414">
        <f t="shared" si="6"/>
        <v>0.7598029345039131</v>
      </c>
      <c r="P17" s="413">
        <v>19081</v>
      </c>
      <c r="Q17" s="414">
        <f t="shared" si="7"/>
        <v>25.61448726726001</v>
      </c>
      <c r="R17" s="416" t="s">
        <v>14</v>
      </c>
    </row>
    <row r="18" spans="1:18" s="114" customFormat="1" ht="25.5" customHeight="1" hidden="1">
      <c r="A18" s="410" t="s">
        <v>358</v>
      </c>
      <c r="B18" s="411">
        <f t="shared" si="8"/>
        <v>74077</v>
      </c>
      <c r="C18" s="412">
        <f t="shared" si="0"/>
        <v>100</v>
      </c>
      <c r="D18" s="413">
        <v>10187</v>
      </c>
      <c r="E18" s="414">
        <f t="shared" si="1"/>
        <v>13.751906799681413</v>
      </c>
      <c r="F18" s="413">
        <v>2314</v>
      </c>
      <c r="G18" s="414">
        <f t="shared" si="2"/>
        <v>3.1237766108238723</v>
      </c>
      <c r="H18" s="413">
        <v>30660</v>
      </c>
      <c r="I18" s="414">
        <f t="shared" si="3"/>
        <v>41.389365120077755</v>
      </c>
      <c r="J18" s="413">
        <f t="shared" si="9"/>
        <v>30916</v>
      </c>
      <c r="K18" s="414">
        <f t="shared" si="4"/>
        <v>41.734951469416956</v>
      </c>
      <c r="L18" s="413">
        <v>10206</v>
      </c>
      <c r="M18" s="414">
        <f t="shared" si="5"/>
        <v>13.777555786546431</v>
      </c>
      <c r="N18" s="413">
        <v>617</v>
      </c>
      <c r="O18" s="414">
        <f t="shared" si="6"/>
        <v>0.832917099774559</v>
      </c>
      <c r="P18" s="413">
        <v>20093</v>
      </c>
      <c r="Q18" s="414">
        <f t="shared" si="7"/>
        <v>27.124478583095968</v>
      </c>
      <c r="R18" s="416" t="s">
        <v>15</v>
      </c>
    </row>
    <row r="19" spans="1:18" s="114" customFormat="1" ht="25.5" customHeight="1" hidden="1">
      <c r="A19" s="410" t="s">
        <v>359</v>
      </c>
      <c r="B19" s="411">
        <f t="shared" si="8"/>
        <v>68681</v>
      </c>
      <c r="C19" s="412">
        <f t="shared" si="0"/>
        <v>100</v>
      </c>
      <c r="D19" s="413">
        <v>9370</v>
      </c>
      <c r="E19" s="414">
        <f t="shared" si="1"/>
        <v>13.642783302514525</v>
      </c>
      <c r="F19" s="413">
        <v>2035</v>
      </c>
      <c r="G19" s="414">
        <f t="shared" si="2"/>
        <v>2.9629737481981917</v>
      </c>
      <c r="H19" s="413">
        <v>29166</v>
      </c>
      <c r="I19" s="414">
        <f t="shared" si="3"/>
        <v>42.46589304174371</v>
      </c>
      <c r="J19" s="413">
        <f t="shared" si="9"/>
        <v>28110</v>
      </c>
      <c r="K19" s="414">
        <f t="shared" si="4"/>
        <v>40.92834990754357</v>
      </c>
      <c r="L19" s="413">
        <v>7439</v>
      </c>
      <c r="M19" s="414">
        <f t="shared" si="5"/>
        <v>10.831234256926953</v>
      </c>
      <c r="N19" s="413">
        <v>587</v>
      </c>
      <c r="O19" s="414">
        <f t="shared" si="6"/>
        <v>0.8546759656964809</v>
      </c>
      <c r="P19" s="413">
        <v>20084</v>
      </c>
      <c r="Q19" s="414">
        <f t="shared" si="7"/>
        <v>29.24243968492014</v>
      </c>
      <c r="R19" s="416" t="s">
        <v>16</v>
      </c>
    </row>
    <row r="20" spans="1:18" s="114" customFormat="1" ht="25.5" customHeight="1" hidden="1">
      <c r="A20" s="410" t="s">
        <v>360</v>
      </c>
      <c r="B20" s="411">
        <f t="shared" si="8"/>
        <v>86512</v>
      </c>
      <c r="C20" s="412">
        <f t="shared" si="0"/>
        <v>100</v>
      </c>
      <c r="D20" s="413">
        <v>10237</v>
      </c>
      <c r="E20" s="414">
        <f t="shared" si="1"/>
        <v>11.833040503051599</v>
      </c>
      <c r="F20" s="413">
        <v>2493</v>
      </c>
      <c r="G20" s="414">
        <f t="shared" si="2"/>
        <v>2.8816811540595526</v>
      </c>
      <c r="H20" s="413">
        <v>35332</v>
      </c>
      <c r="I20" s="414">
        <f t="shared" si="3"/>
        <v>40.84057702977621</v>
      </c>
      <c r="J20" s="413">
        <f t="shared" si="9"/>
        <v>38450</v>
      </c>
      <c r="K20" s="414">
        <f t="shared" si="4"/>
        <v>44.44470131311263</v>
      </c>
      <c r="L20" s="413">
        <v>16322</v>
      </c>
      <c r="M20" s="414">
        <f t="shared" si="5"/>
        <v>18.86674680969114</v>
      </c>
      <c r="N20" s="413">
        <v>738</v>
      </c>
      <c r="O20" s="414">
        <f t="shared" si="6"/>
        <v>0.8530608470501202</v>
      </c>
      <c r="P20" s="413">
        <v>21390</v>
      </c>
      <c r="Q20" s="414">
        <f t="shared" si="7"/>
        <v>24.72489365637137</v>
      </c>
      <c r="R20" s="416" t="s">
        <v>17</v>
      </c>
    </row>
    <row r="21" spans="1:18" s="114" customFormat="1" ht="21.75" customHeight="1" hidden="1">
      <c r="A21" s="410" t="s">
        <v>361</v>
      </c>
      <c r="B21" s="411">
        <f t="shared" si="8"/>
        <v>87633</v>
      </c>
      <c r="C21" s="412">
        <f t="shared" si="0"/>
        <v>100</v>
      </c>
      <c r="D21" s="413">
        <v>10530</v>
      </c>
      <c r="E21" s="414">
        <f t="shared" si="1"/>
        <v>12.016021361815755</v>
      </c>
      <c r="F21" s="413">
        <v>3513</v>
      </c>
      <c r="G21" s="414">
        <f t="shared" si="2"/>
        <v>4.008763821847934</v>
      </c>
      <c r="H21" s="413">
        <v>42474</v>
      </c>
      <c r="I21" s="414">
        <f t="shared" si="3"/>
        <v>48.46804286056622</v>
      </c>
      <c r="J21" s="413">
        <f t="shared" si="9"/>
        <v>31116</v>
      </c>
      <c r="K21" s="414">
        <f t="shared" si="4"/>
        <v>35.50717195577009</v>
      </c>
      <c r="L21" s="413">
        <v>8618</v>
      </c>
      <c r="M21" s="414">
        <f t="shared" si="5"/>
        <v>9.834194880923853</v>
      </c>
      <c r="N21" s="413">
        <v>748</v>
      </c>
      <c r="O21" s="414">
        <f t="shared" si="6"/>
        <v>0.853559732064405</v>
      </c>
      <c r="P21" s="413">
        <v>21750</v>
      </c>
      <c r="Q21" s="414">
        <f t="shared" si="7"/>
        <v>24.81941734278183</v>
      </c>
      <c r="R21" s="416" t="s">
        <v>18</v>
      </c>
    </row>
    <row r="22" spans="1:18" s="114" customFormat="1" ht="21.75" customHeight="1">
      <c r="A22" s="410">
        <v>2015</v>
      </c>
      <c r="B22" s="411">
        <v>1182485.221</v>
      </c>
      <c r="C22" s="412">
        <v>100.00000000000001</v>
      </c>
      <c r="D22" s="413">
        <v>125522.367</v>
      </c>
      <c r="E22" s="414">
        <v>10.61513199241921</v>
      </c>
      <c r="F22" s="413">
        <v>38141.267</v>
      </c>
      <c r="G22" s="414">
        <v>3.225517437566351</v>
      </c>
      <c r="H22" s="413">
        <v>562263.473</v>
      </c>
      <c r="I22" s="414">
        <v>47.54930235191498</v>
      </c>
      <c r="J22" s="413">
        <v>456558.114</v>
      </c>
      <c r="K22" s="414">
        <v>38.61004821809947</v>
      </c>
      <c r="L22" s="413">
        <v>137626.454</v>
      </c>
      <c r="M22" s="414">
        <v>11.63874622328155</v>
      </c>
      <c r="N22" s="413">
        <v>11320.944000000001</v>
      </c>
      <c r="O22" s="414">
        <v>0.9573856652877357</v>
      </c>
      <c r="P22" s="413">
        <v>307610.716</v>
      </c>
      <c r="Q22" s="414">
        <v>26.01391632953018</v>
      </c>
      <c r="R22" s="416">
        <v>2015</v>
      </c>
    </row>
    <row r="23" spans="1:18" s="113" customFormat="1" ht="25.5" customHeight="1">
      <c r="A23" s="410">
        <v>2016</v>
      </c>
      <c r="B23" s="417">
        <v>1237241</v>
      </c>
      <c r="C23" s="418">
        <v>100</v>
      </c>
      <c r="D23" s="418">
        <v>125092</v>
      </c>
      <c r="E23" s="419">
        <v>10.11056051327106</v>
      </c>
      <c r="F23" s="418">
        <v>39785</v>
      </c>
      <c r="G23" s="419">
        <v>3.2156225020024394</v>
      </c>
      <c r="H23" s="418">
        <v>538014</v>
      </c>
      <c r="I23" s="419">
        <v>43.48497988669952</v>
      </c>
      <c r="J23" s="418">
        <v>534350</v>
      </c>
      <c r="K23" s="419">
        <v>43.18883709802698</v>
      </c>
      <c r="L23" s="418">
        <v>142758</v>
      </c>
      <c r="M23" s="419">
        <v>11.53841490865563</v>
      </c>
      <c r="N23" s="418">
        <v>10476</v>
      </c>
      <c r="O23" s="419">
        <v>0.846722667612858</v>
      </c>
      <c r="P23" s="418">
        <v>381116</v>
      </c>
      <c r="Q23" s="420">
        <v>30.803699521758492</v>
      </c>
      <c r="R23" s="416">
        <v>2016</v>
      </c>
    </row>
    <row r="24" spans="1:18" s="118" customFormat="1" ht="25.5" customHeight="1">
      <c r="A24" s="410">
        <v>2017</v>
      </c>
      <c r="B24" s="417">
        <v>1271202</v>
      </c>
      <c r="C24" s="418">
        <v>100</v>
      </c>
      <c r="D24" s="418">
        <v>132451</v>
      </c>
      <c r="E24" s="419">
        <v>10.419351133808789</v>
      </c>
      <c r="F24" s="418">
        <v>42503</v>
      </c>
      <c r="G24" s="419">
        <v>3.3435284085456125</v>
      </c>
      <c r="H24" s="418">
        <v>550192</v>
      </c>
      <c r="I24" s="419">
        <v>43.28124090427799</v>
      </c>
      <c r="J24" s="418">
        <v>546056</v>
      </c>
      <c r="K24" s="419">
        <v>42.9558795533676</v>
      </c>
      <c r="L24" s="418">
        <v>157339</v>
      </c>
      <c r="M24" s="419">
        <v>12.377183169944667</v>
      </c>
      <c r="N24" s="418">
        <v>8732</v>
      </c>
      <c r="O24" s="419">
        <v>0.6869089255680844</v>
      </c>
      <c r="P24" s="418">
        <v>379985</v>
      </c>
      <c r="Q24" s="420">
        <v>29.89178745785485</v>
      </c>
      <c r="R24" s="416">
        <v>2017</v>
      </c>
    </row>
    <row r="25" spans="1:18" s="118" customFormat="1" ht="25.5" customHeight="1">
      <c r="A25" s="410">
        <v>2018</v>
      </c>
      <c r="B25" s="417">
        <v>1253284</v>
      </c>
      <c r="C25" s="418">
        <v>100</v>
      </c>
      <c r="D25" s="418">
        <v>131142</v>
      </c>
      <c r="E25" s="419">
        <v>10.463869322515887</v>
      </c>
      <c r="F25" s="418">
        <v>42194</v>
      </c>
      <c r="G25" s="419">
        <v>3.3666750712528044</v>
      </c>
      <c r="H25" s="418">
        <v>535016</v>
      </c>
      <c r="I25" s="419">
        <v>42.68912712521663</v>
      </c>
      <c r="J25" s="418">
        <v>544932</v>
      </c>
      <c r="K25" s="419">
        <v>43.48032848101468</v>
      </c>
      <c r="L25" s="418">
        <v>156309</v>
      </c>
      <c r="M25" s="419">
        <v>12.471953683283278</v>
      </c>
      <c r="N25" s="418">
        <v>8725</v>
      </c>
      <c r="O25" s="419">
        <v>0.696171019497576</v>
      </c>
      <c r="P25" s="418">
        <v>379898</v>
      </c>
      <c r="Q25" s="420">
        <v>30.312203778233826</v>
      </c>
      <c r="R25" s="416">
        <v>2018</v>
      </c>
    </row>
    <row r="26" spans="1:18" s="118" customFormat="1" ht="25.5" customHeight="1">
      <c r="A26" s="421">
        <v>2019</v>
      </c>
      <c r="B26" s="422">
        <f>SUM(B27:B38)</f>
        <v>1252218.311</v>
      </c>
      <c r="C26" s="423">
        <f>SUM(E26+G26+I26+K26)</f>
        <v>99.99999999999999</v>
      </c>
      <c r="D26" s="423">
        <f>SUM(D27:D38)</f>
        <v>130344.519</v>
      </c>
      <c r="E26" s="424">
        <f>(D26/B26)*100</f>
        <v>10.409089042621419</v>
      </c>
      <c r="F26" s="423">
        <f aca="true" t="shared" si="10" ref="F26:P26">SUM(F27:F38)</f>
        <v>44639.30499999999</v>
      </c>
      <c r="G26" s="424">
        <f>(F26/B26)*100</f>
        <v>3.5648180998369057</v>
      </c>
      <c r="H26" s="423">
        <f t="shared" si="10"/>
        <v>529862.945</v>
      </c>
      <c r="I26" s="424">
        <f>(H26/B26)*100</f>
        <v>42.31394321145652</v>
      </c>
      <c r="J26" s="423">
        <f t="shared" si="10"/>
        <v>547371.5419999999</v>
      </c>
      <c r="K26" s="424">
        <f>(J26/B26)*100</f>
        <v>43.712149646085145</v>
      </c>
      <c r="L26" s="423">
        <f t="shared" si="10"/>
        <v>159743.053</v>
      </c>
      <c r="M26" s="424">
        <f>(L26/B26)*100</f>
        <v>12.7568053906217</v>
      </c>
      <c r="N26" s="423">
        <f t="shared" si="10"/>
        <v>9877.455</v>
      </c>
      <c r="O26" s="424">
        <f>(N26/B26)*100</f>
        <v>0.7887965631258046</v>
      </c>
      <c r="P26" s="423">
        <f t="shared" si="10"/>
        <v>377751.0339999999</v>
      </c>
      <c r="Q26" s="425">
        <f>(P26/B26)*100</f>
        <v>30.166547692337648</v>
      </c>
      <c r="R26" s="426">
        <v>2019</v>
      </c>
    </row>
    <row r="27" spans="1:18" s="114" customFormat="1" ht="25.5" customHeight="1">
      <c r="A27" s="410" t="s">
        <v>362</v>
      </c>
      <c r="B27" s="417">
        <f>D27+F27+H27+J27</f>
        <v>117927.565</v>
      </c>
      <c r="C27" s="418">
        <f>E27+G27+I27+K27</f>
        <v>100</v>
      </c>
      <c r="D27" s="418">
        <v>11723.524</v>
      </c>
      <c r="E27" s="419">
        <f aca="true" t="shared" si="11" ref="E27:E38">D27/B27*100</f>
        <v>9.94129235179239</v>
      </c>
      <c r="F27" s="418">
        <v>5100.796</v>
      </c>
      <c r="G27" s="419">
        <f aca="true" t="shared" si="12" ref="G27:G38">F27/B27*100</f>
        <v>4.325363624696228</v>
      </c>
      <c r="H27" s="418">
        <v>52610.59</v>
      </c>
      <c r="I27" s="419">
        <f aca="true" t="shared" si="13" ref="I27:I38">H27/B27*100</f>
        <v>44.61263149120394</v>
      </c>
      <c r="J27" s="418">
        <f>L27+N27+P27</f>
        <v>48492.655</v>
      </c>
      <c r="K27" s="419">
        <f>M27+O27+Q27</f>
        <v>41.12071253230744</v>
      </c>
      <c r="L27" s="418">
        <v>12851.701</v>
      </c>
      <c r="M27" s="419">
        <f>L27/B27*100</f>
        <v>10.897961812405775</v>
      </c>
      <c r="N27" s="418">
        <v>793.25</v>
      </c>
      <c r="O27" s="419">
        <f aca="true" t="shared" si="14" ref="O27:O38">N27/B27*100</f>
        <v>0.6726586782318451</v>
      </c>
      <c r="P27" s="418">
        <v>34847.704</v>
      </c>
      <c r="Q27" s="420">
        <f aca="true" t="shared" si="15" ref="Q27:Q38">P27/B27*100</f>
        <v>29.550092041669814</v>
      </c>
      <c r="R27" s="373" t="s">
        <v>9</v>
      </c>
    </row>
    <row r="28" spans="1:18" s="114" customFormat="1" ht="25.5" customHeight="1">
      <c r="A28" s="410" t="s">
        <v>351</v>
      </c>
      <c r="B28" s="417">
        <f aca="true" t="shared" si="16" ref="B28:C38">D28+F28+H28+J28</f>
        <v>109099.889</v>
      </c>
      <c r="C28" s="418">
        <f t="shared" si="16"/>
        <v>100</v>
      </c>
      <c r="D28" s="418">
        <v>11672.64</v>
      </c>
      <c r="E28" s="419">
        <f t="shared" si="11"/>
        <v>10.699039299664182</v>
      </c>
      <c r="F28" s="418">
        <v>4475.605</v>
      </c>
      <c r="G28" s="419">
        <f t="shared" si="12"/>
        <v>4.102300232404453</v>
      </c>
      <c r="H28" s="418">
        <v>50726.346</v>
      </c>
      <c r="I28" s="419">
        <f t="shared" si="13"/>
        <v>46.49532319872479</v>
      </c>
      <c r="J28" s="418">
        <f aca="true" t="shared" si="17" ref="J28:K38">L28+N28+P28</f>
        <v>42225.297999999995</v>
      </c>
      <c r="K28" s="419">
        <f t="shared" si="17"/>
        <v>38.70333726920657</v>
      </c>
      <c r="L28" s="418">
        <v>12161.481</v>
      </c>
      <c r="M28" s="419">
        <f aca="true" t="shared" si="18" ref="M28:M38">L28/B28*100</f>
        <v>11.147106666625481</v>
      </c>
      <c r="N28" s="418">
        <v>662.926</v>
      </c>
      <c r="O28" s="419">
        <f t="shared" si="14"/>
        <v>0.6076321489199682</v>
      </c>
      <c r="P28" s="418">
        <v>29400.891</v>
      </c>
      <c r="Q28" s="420">
        <f t="shared" si="15"/>
        <v>26.94859845366112</v>
      </c>
      <c r="R28" s="373" t="s">
        <v>10</v>
      </c>
    </row>
    <row r="29" spans="1:18" s="114" customFormat="1" ht="25.5" customHeight="1">
      <c r="A29" s="410" t="s">
        <v>352</v>
      </c>
      <c r="B29" s="417">
        <f t="shared" si="16"/>
        <v>115000.90299999999</v>
      </c>
      <c r="C29" s="418">
        <f t="shared" si="16"/>
        <v>100.00000000000001</v>
      </c>
      <c r="D29" s="418">
        <v>9923.258</v>
      </c>
      <c r="E29" s="419">
        <f t="shared" si="11"/>
        <v>8.628852244751505</v>
      </c>
      <c r="F29" s="418">
        <v>3861.667</v>
      </c>
      <c r="G29" s="419">
        <f t="shared" si="12"/>
        <v>3.3579449371801893</v>
      </c>
      <c r="H29" s="418">
        <v>49723.623</v>
      </c>
      <c r="I29" s="419">
        <f t="shared" si="13"/>
        <v>43.237593534374255</v>
      </c>
      <c r="J29" s="418">
        <f t="shared" si="17"/>
        <v>51492.354999999996</v>
      </c>
      <c r="K29" s="419">
        <f t="shared" si="17"/>
        <v>44.77560928369407</v>
      </c>
      <c r="L29" s="418">
        <v>18922.973</v>
      </c>
      <c r="M29" s="419">
        <f t="shared" si="18"/>
        <v>16.454629925818935</v>
      </c>
      <c r="N29" s="418">
        <v>833.012</v>
      </c>
      <c r="O29" s="419">
        <f t="shared" si="14"/>
        <v>0.7243525731271867</v>
      </c>
      <c r="P29" s="418">
        <v>31736.37</v>
      </c>
      <c r="Q29" s="420">
        <f t="shared" si="15"/>
        <v>27.596626784747947</v>
      </c>
      <c r="R29" s="373" t="s">
        <v>11</v>
      </c>
    </row>
    <row r="30" spans="1:18" s="114" customFormat="1" ht="25.5" customHeight="1">
      <c r="A30" s="410" t="s">
        <v>353</v>
      </c>
      <c r="B30" s="417">
        <f t="shared" si="16"/>
        <v>94716.945</v>
      </c>
      <c r="C30" s="418">
        <f t="shared" si="16"/>
        <v>99.99999999999997</v>
      </c>
      <c r="D30" s="418">
        <v>10463.695</v>
      </c>
      <c r="E30" s="419">
        <f t="shared" si="11"/>
        <v>11.047331604709166</v>
      </c>
      <c r="F30" s="418">
        <v>3970.996</v>
      </c>
      <c r="G30" s="419">
        <f t="shared" si="12"/>
        <v>4.192487416058446</v>
      </c>
      <c r="H30" s="418">
        <v>45002.479</v>
      </c>
      <c r="I30" s="419">
        <f t="shared" si="13"/>
        <v>47.51259555510367</v>
      </c>
      <c r="J30" s="418">
        <f t="shared" si="17"/>
        <v>35279.775</v>
      </c>
      <c r="K30" s="419">
        <f t="shared" si="17"/>
        <v>37.247585424128694</v>
      </c>
      <c r="L30" s="418">
        <v>2767.453</v>
      </c>
      <c r="M30" s="419">
        <f t="shared" si="18"/>
        <v>2.9218140428832453</v>
      </c>
      <c r="N30" s="418">
        <v>842.114</v>
      </c>
      <c r="O30" s="419">
        <f t="shared" si="14"/>
        <v>0.8890848411548746</v>
      </c>
      <c r="P30" s="418">
        <v>31670.208</v>
      </c>
      <c r="Q30" s="420">
        <f t="shared" si="15"/>
        <v>33.43668654009058</v>
      </c>
      <c r="R30" s="373" t="s">
        <v>12</v>
      </c>
    </row>
    <row r="31" spans="1:18" s="114" customFormat="1" ht="25.5" customHeight="1">
      <c r="A31" s="410" t="s">
        <v>354</v>
      </c>
      <c r="B31" s="417">
        <f t="shared" si="16"/>
        <v>104198.783</v>
      </c>
      <c r="C31" s="418">
        <f t="shared" si="16"/>
        <v>100</v>
      </c>
      <c r="D31" s="418">
        <v>9478.259</v>
      </c>
      <c r="E31" s="419">
        <f t="shared" si="11"/>
        <v>9.096324090464664</v>
      </c>
      <c r="F31" s="418">
        <v>3146.161</v>
      </c>
      <c r="G31" s="419">
        <f t="shared" si="12"/>
        <v>3.0193836333002086</v>
      </c>
      <c r="H31" s="418">
        <v>47285.743</v>
      </c>
      <c r="I31" s="419">
        <f t="shared" si="13"/>
        <v>45.38032176441063</v>
      </c>
      <c r="J31" s="418">
        <f t="shared" si="17"/>
        <v>44288.619999999995</v>
      </c>
      <c r="K31" s="419">
        <f t="shared" si="17"/>
        <v>42.503970511824505</v>
      </c>
      <c r="L31" s="418">
        <v>11574.686</v>
      </c>
      <c r="M31" s="419">
        <f t="shared" si="18"/>
        <v>11.108273692601573</v>
      </c>
      <c r="N31" s="418">
        <v>844.578</v>
      </c>
      <c r="O31" s="419">
        <f t="shared" si="14"/>
        <v>0.8105449753669388</v>
      </c>
      <c r="P31" s="418">
        <v>31869.356</v>
      </c>
      <c r="Q31" s="420">
        <f t="shared" si="15"/>
        <v>30.58515184385599</v>
      </c>
      <c r="R31" s="373" t="s">
        <v>13</v>
      </c>
    </row>
    <row r="32" spans="1:18" s="114" customFormat="1" ht="25.5" customHeight="1">
      <c r="A32" s="410" t="s">
        <v>355</v>
      </c>
      <c r="B32" s="417">
        <f>D32+F32+H32+J32</f>
        <v>100483.64</v>
      </c>
      <c r="C32" s="418">
        <f t="shared" si="16"/>
        <v>100</v>
      </c>
      <c r="D32" s="418">
        <v>9716.572</v>
      </c>
      <c r="E32" s="419">
        <f t="shared" si="11"/>
        <v>9.669804955314119</v>
      </c>
      <c r="F32" s="418">
        <v>3011.137</v>
      </c>
      <c r="G32" s="419">
        <f t="shared" si="12"/>
        <v>2.9966440308093936</v>
      </c>
      <c r="H32" s="418">
        <v>44854.814</v>
      </c>
      <c r="I32" s="419">
        <f t="shared" si="13"/>
        <v>44.63892231611036</v>
      </c>
      <c r="J32" s="418">
        <f t="shared" si="17"/>
        <v>42901.117</v>
      </c>
      <c r="K32" s="419">
        <f t="shared" si="17"/>
        <v>42.69462869776612</v>
      </c>
      <c r="L32" s="418">
        <v>12252.312</v>
      </c>
      <c r="M32" s="419">
        <f t="shared" si="18"/>
        <v>12.193340129796255</v>
      </c>
      <c r="N32" s="418">
        <v>830.253</v>
      </c>
      <c r="O32" s="419">
        <f t="shared" si="14"/>
        <v>0.826256891171538</v>
      </c>
      <c r="P32" s="418">
        <v>29818.552</v>
      </c>
      <c r="Q32" s="420">
        <f t="shared" si="15"/>
        <v>29.67503167679833</v>
      </c>
      <c r="R32" s="373" t="s">
        <v>220</v>
      </c>
    </row>
    <row r="33" spans="1:18" s="114" customFormat="1" ht="25.5" customHeight="1">
      <c r="A33" s="410" t="s">
        <v>356</v>
      </c>
      <c r="B33" s="417">
        <f t="shared" si="16"/>
        <v>93329.945</v>
      </c>
      <c r="C33" s="418">
        <f t="shared" si="16"/>
        <v>100</v>
      </c>
      <c r="D33" s="418">
        <v>10092.927</v>
      </c>
      <c r="E33" s="419">
        <f t="shared" si="11"/>
        <v>10.814242952784339</v>
      </c>
      <c r="F33" s="418">
        <v>3252.571</v>
      </c>
      <c r="G33" s="419">
        <f t="shared" si="12"/>
        <v>3.485024018818397</v>
      </c>
      <c r="H33" s="418">
        <v>35444.027</v>
      </c>
      <c r="I33" s="419">
        <f t="shared" si="13"/>
        <v>37.97712191944397</v>
      </c>
      <c r="J33" s="418">
        <f t="shared" si="17"/>
        <v>44540.42</v>
      </c>
      <c r="K33" s="419">
        <f t="shared" si="17"/>
        <v>47.72361110895329</v>
      </c>
      <c r="L33" s="418">
        <v>12355.079</v>
      </c>
      <c r="M33" s="419">
        <f t="shared" si="18"/>
        <v>13.238065231903864</v>
      </c>
      <c r="N33" s="418">
        <v>748.712</v>
      </c>
      <c r="O33" s="419">
        <f t="shared" si="14"/>
        <v>0.8022205520425411</v>
      </c>
      <c r="P33" s="418">
        <v>31436.629</v>
      </c>
      <c r="Q33" s="420">
        <f t="shared" si="15"/>
        <v>33.683325325006884</v>
      </c>
      <c r="R33" s="373" t="s">
        <v>221</v>
      </c>
    </row>
    <row r="34" spans="1:18" s="114" customFormat="1" ht="25.5" customHeight="1">
      <c r="A34" s="410" t="s">
        <v>357</v>
      </c>
      <c r="B34" s="417">
        <f t="shared" si="16"/>
        <v>111853.67899999999</v>
      </c>
      <c r="C34" s="418">
        <f t="shared" si="16"/>
        <v>100</v>
      </c>
      <c r="D34" s="418">
        <v>13858.952</v>
      </c>
      <c r="E34" s="419">
        <f t="shared" si="11"/>
        <v>12.390251374744679</v>
      </c>
      <c r="F34" s="418">
        <v>3745.261</v>
      </c>
      <c r="G34" s="419">
        <f t="shared" si="12"/>
        <v>3.3483574554575006</v>
      </c>
      <c r="H34" s="418">
        <v>46103.763</v>
      </c>
      <c r="I34" s="419">
        <f t="shared" si="13"/>
        <v>41.21792274709176</v>
      </c>
      <c r="J34" s="418">
        <f t="shared" si="17"/>
        <v>48145.702999999994</v>
      </c>
      <c r="K34" s="419">
        <f t="shared" si="17"/>
        <v>43.04346842270606</v>
      </c>
      <c r="L34" s="418">
        <v>16570.189</v>
      </c>
      <c r="M34" s="419">
        <f t="shared" si="18"/>
        <v>14.814165388337383</v>
      </c>
      <c r="N34" s="418">
        <v>808.049</v>
      </c>
      <c r="O34" s="419">
        <f t="shared" si="14"/>
        <v>0.7224161129291062</v>
      </c>
      <c r="P34" s="418">
        <v>30767.465</v>
      </c>
      <c r="Q34" s="420">
        <f t="shared" si="15"/>
        <v>27.506886921439573</v>
      </c>
      <c r="R34" s="373" t="s">
        <v>14</v>
      </c>
    </row>
    <row r="35" spans="1:18" s="114" customFormat="1" ht="25.5" customHeight="1">
      <c r="A35" s="410" t="s">
        <v>358</v>
      </c>
      <c r="B35" s="417">
        <f t="shared" si="16"/>
        <v>101279.82</v>
      </c>
      <c r="C35" s="418">
        <f t="shared" si="16"/>
        <v>99.99999999999999</v>
      </c>
      <c r="D35" s="418">
        <v>11760.75</v>
      </c>
      <c r="E35" s="419">
        <f t="shared" si="11"/>
        <v>11.612135566591645</v>
      </c>
      <c r="F35" s="418">
        <v>3612.975</v>
      </c>
      <c r="G35" s="419">
        <f t="shared" si="12"/>
        <v>3.5673197286488065</v>
      </c>
      <c r="H35" s="418">
        <v>41341.377</v>
      </c>
      <c r="I35" s="419">
        <f t="shared" si="13"/>
        <v>40.81896768773878</v>
      </c>
      <c r="J35" s="418">
        <f t="shared" si="17"/>
        <v>44564.718</v>
      </c>
      <c r="K35" s="419">
        <f t="shared" si="17"/>
        <v>44.00157701702076</v>
      </c>
      <c r="L35" s="418">
        <v>15268.375</v>
      </c>
      <c r="M35" s="419">
        <f t="shared" si="18"/>
        <v>15.075436547971746</v>
      </c>
      <c r="N35" s="418">
        <v>723.991</v>
      </c>
      <c r="O35" s="419">
        <f t="shared" si="14"/>
        <v>0.7148423052094681</v>
      </c>
      <c r="P35" s="418">
        <v>28572.352</v>
      </c>
      <c r="Q35" s="420">
        <f t="shared" si="15"/>
        <v>28.211298163839544</v>
      </c>
      <c r="R35" s="373" t="s">
        <v>15</v>
      </c>
    </row>
    <row r="36" spans="1:18" s="114" customFormat="1" ht="25.5" customHeight="1">
      <c r="A36" s="410" t="s">
        <v>359</v>
      </c>
      <c r="B36" s="417">
        <f t="shared" si="16"/>
        <v>91379.903</v>
      </c>
      <c r="C36" s="418">
        <f t="shared" si="16"/>
        <v>99.99999999999999</v>
      </c>
      <c r="D36" s="418">
        <v>9984.041</v>
      </c>
      <c r="E36" s="419">
        <f t="shared" si="11"/>
        <v>10.925860798954885</v>
      </c>
      <c r="F36" s="418">
        <v>2918.948</v>
      </c>
      <c r="G36" s="419">
        <f t="shared" si="12"/>
        <v>3.194299735686959</v>
      </c>
      <c r="H36" s="418">
        <v>34381.838</v>
      </c>
      <c r="I36" s="419">
        <f t="shared" si="13"/>
        <v>37.625163598608765</v>
      </c>
      <c r="J36" s="418">
        <f t="shared" si="17"/>
        <v>44095.076</v>
      </c>
      <c r="K36" s="419">
        <f t="shared" si="17"/>
        <v>48.25467586674938</v>
      </c>
      <c r="L36" s="418">
        <v>11340.396</v>
      </c>
      <c r="M36" s="419">
        <f t="shared" si="18"/>
        <v>12.410164191135111</v>
      </c>
      <c r="N36" s="418">
        <v>959.223</v>
      </c>
      <c r="O36" s="419">
        <f t="shared" si="14"/>
        <v>1.0497089277934557</v>
      </c>
      <c r="P36" s="418">
        <v>31795.457</v>
      </c>
      <c r="Q36" s="420">
        <f t="shared" si="15"/>
        <v>34.79480274782082</v>
      </c>
      <c r="R36" s="373" t="s">
        <v>16</v>
      </c>
    </row>
    <row r="37" spans="1:18" s="114" customFormat="1" ht="25.5" customHeight="1">
      <c r="A37" s="410" t="s">
        <v>360</v>
      </c>
      <c r="B37" s="417">
        <f t="shared" si="16"/>
        <v>115246.86499999999</v>
      </c>
      <c r="C37" s="418">
        <f t="shared" si="16"/>
        <v>100.00000000000001</v>
      </c>
      <c r="D37" s="418">
        <v>10511.223</v>
      </c>
      <c r="E37" s="419">
        <f t="shared" si="11"/>
        <v>9.120615124758492</v>
      </c>
      <c r="F37" s="418">
        <v>3250.659</v>
      </c>
      <c r="G37" s="419">
        <f t="shared" si="12"/>
        <v>2.820605141840518</v>
      </c>
      <c r="H37" s="418">
        <v>46311.492</v>
      </c>
      <c r="I37" s="419">
        <f t="shared" si="13"/>
        <v>40.184600249212856</v>
      </c>
      <c r="J37" s="418">
        <f t="shared" si="17"/>
        <v>55173.490999999995</v>
      </c>
      <c r="K37" s="419">
        <f t="shared" si="17"/>
        <v>47.87417948418815</v>
      </c>
      <c r="L37" s="418">
        <v>22096.143</v>
      </c>
      <c r="M37" s="419">
        <f t="shared" si="18"/>
        <v>19.172879887014716</v>
      </c>
      <c r="N37" s="418">
        <v>857.852</v>
      </c>
      <c r="O37" s="419">
        <f t="shared" si="14"/>
        <v>0.7443603780458584</v>
      </c>
      <c r="P37" s="418">
        <v>32219.496</v>
      </c>
      <c r="Q37" s="420">
        <f t="shared" si="15"/>
        <v>27.95693921912757</v>
      </c>
      <c r="R37" s="373" t="s">
        <v>17</v>
      </c>
    </row>
    <row r="38" spans="1:18" s="114" customFormat="1" ht="21.75" customHeight="1">
      <c r="A38" s="410" t="s">
        <v>361</v>
      </c>
      <c r="B38" s="417">
        <f t="shared" si="16"/>
        <v>97700.37400000001</v>
      </c>
      <c r="C38" s="418">
        <f t="shared" si="16"/>
        <v>99.99999999999999</v>
      </c>
      <c r="D38" s="418">
        <v>11158.678</v>
      </c>
      <c r="E38" s="419">
        <f t="shared" si="11"/>
        <v>11.421325777115243</v>
      </c>
      <c r="F38" s="418">
        <v>4292.529</v>
      </c>
      <c r="G38" s="419">
        <f t="shared" si="12"/>
        <v>4.393564552782571</v>
      </c>
      <c r="H38" s="418">
        <v>36076.853</v>
      </c>
      <c r="I38" s="419">
        <f t="shared" si="13"/>
        <v>36.92601320031794</v>
      </c>
      <c r="J38" s="418">
        <f t="shared" si="17"/>
        <v>46172.314</v>
      </c>
      <c r="K38" s="419">
        <f t="shared" si="17"/>
        <v>47.25909646978423</v>
      </c>
      <c r="L38" s="418">
        <v>11582.265</v>
      </c>
      <c r="M38" s="419">
        <f t="shared" si="18"/>
        <v>11.85488297107235</v>
      </c>
      <c r="N38" s="418">
        <v>973.495</v>
      </c>
      <c r="O38" s="419">
        <f t="shared" si="14"/>
        <v>0.9964086729084578</v>
      </c>
      <c r="P38" s="418">
        <v>33616.554</v>
      </c>
      <c r="Q38" s="420">
        <f t="shared" si="15"/>
        <v>34.407804825803424</v>
      </c>
      <c r="R38" s="373" t="s">
        <v>18</v>
      </c>
    </row>
    <row r="39" spans="1:18" s="113" customFormat="1" ht="3" customHeight="1" thickBot="1">
      <c r="A39" s="239"/>
      <c r="B39" s="326"/>
      <c r="C39" s="327"/>
      <c r="D39" s="326"/>
      <c r="E39" s="328"/>
      <c r="F39" s="326"/>
      <c r="G39" s="328"/>
      <c r="H39" s="326"/>
      <c r="I39" s="328"/>
      <c r="J39" s="326"/>
      <c r="K39" s="329"/>
      <c r="L39" s="326"/>
      <c r="M39" s="329"/>
      <c r="N39" s="326"/>
      <c r="O39" s="329"/>
      <c r="P39" s="326"/>
      <c r="Q39" s="329"/>
      <c r="R39" s="239"/>
    </row>
    <row r="40" spans="1:17" s="113" customFormat="1" ht="15">
      <c r="A40" s="115" t="s">
        <v>253</v>
      </c>
      <c r="B40" s="121"/>
      <c r="C40" s="122"/>
      <c r="D40" s="121"/>
      <c r="E40" s="123"/>
      <c r="F40" s="121"/>
      <c r="G40" s="123"/>
      <c r="H40" s="121"/>
      <c r="I40" s="123"/>
      <c r="J40" s="117" t="s">
        <v>252</v>
      </c>
      <c r="K40" s="124"/>
      <c r="L40" s="121"/>
      <c r="M40" s="124"/>
      <c r="N40" s="121"/>
      <c r="O40" s="124"/>
      <c r="P40" s="121"/>
      <c r="Q40" s="124"/>
    </row>
    <row r="41" spans="1:18" s="113" customFormat="1" ht="15">
      <c r="A41" s="115"/>
      <c r="B41" s="121"/>
      <c r="C41" s="122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4"/>
      <c r="R41" s="115"/>
    </row>
    <row r="42" spans="1:18" s="113" customFormat="1" ht="9.75" customHeight="1">
      <c r="A42" s="115"/>
      <c r="B42" s="121"/>
      <c r="C42" s="122"/>
      <c r="D42" s="121"/>
      <c r="E42" s="123"/>
      <c r="F42" s="121"/>
      <c r="G42" s="123"/>
      <c r="H42" s="121"/>
      <c r="I42" s="123"/>
      <c r="J42" s="121"/>
      <c r="K42" s="124"/>
      <c r="L42" s="121"/>
      <c r="M42" s="124"/>
      <c r="N42" s="121"/>
      <c r="O42" s="124"/>
      <c r="P42" s="121"/>
      <c r="Q42" s="124"/>
      <c r="R42" s="115"/>
    </row>
    <row r="43" spans="1:18" s="113" customFormat="1" ht="15">
      <c r="A43" s="115"/>
      <c r="B43" s="121"/>
      <c r="C43" s="122"/>
      <c r="D43" s="121"/>
      <c r="E43" s="123"/>
      <c r="F43" s="121"/>
      <c r="G43" s="123"/>
      <c r="H43" s="121"/>
      <c r="I43" s="123"/>
      <c r="J43" s="121"/>
      <c r="K43" s="124"/>
      <c r="L43" s="121"/>
      <c r="M43" s="124"/>
      <c r="N43" s="121"/>
      <c r="O43" s="124"/>
      <c r="P43" s="121"/>
      <c r="Q43" s="124"/>
      <c r="R43" s="115"/>
    </row>
    <row r="44" spans="2:17" ht="15.75">
      <c r="B44" s="102"/>
      <c r="C44" s="103"/>
      <c r="D44" s="102"/>
      <c r="E44" s="104"/>
      <c r="F44" s="102"/>
      <c r="G44" s="105"/>
      <c r="H44" s="102"/>
      <c r="I44" s="104"/>
      <c r="J44" s="102"/>
      <c r="K44" s="105"/>
      <c r="M44" s="105"/>
      <c r="N44" s="102"/>
      <c r="O44" s="105"/>
      <c r="P44" s="102"/>
      <c r="Q44" s="105"/>
    </row>
    <row r="45" spans="2:17" ht="15.75">
      <c r="B45" s="102"/>
      <c r="C45" s="103"/>
      <c r="D45" s="102"/>
      <c r="E45" s="104"/>
      <c r="F45" s="102"/>
      <c r="G45" s="105"/>
      <c r="H45" s="102"/>
      <c r="I45" s="104"/>
      <c r="J45" s="102"/>
      <c r="K45" s="105"/>
      <c r="M45" s="105"/>
      <c r="N45" s="102"/>
      <c r="O45" s="105"/>
      <c r="P45" s="102"/>
      <c r="Q45" s="105"/>
    </row>
    <row r="46" spans="2:17" ht="15.75">
      <c r="B46" s="102"/>
      <c r="C46" s="103"/>
      <c r="D46" s="102"/>
      <c r="E46" s="104"/>
      <c r="F46" s="102"/>
      <c r="G46" s="105"/>
      <c r="H46" s="102"/>
      <c r="I46" s="104"/>
      <c r="J46" s="102"/>
      <c r="K46" s="105"/>
      <c r="M46" s="105"/>
      <c r="N46" s="102"/>
      <c r="O46" s="105"/>
      <c r="P46" s="102"/>
      <c r="Q46" s="105"/>
    </row>
    <row r="47" spans="2:17" ht="15.75">
      <c r="B47" s="102"/>
      <c r="C47" s="103"/>
      <c r="D47" s="102"/>
      <c r="E47" s="104"/>
      <c r="F47" s="102"/>
      <c r="G47" s="105"/>
      <c r="H47" s="102"/>
      <c r="I47" s="104"/>
      <c r="J47" s="102"/>
      <c r="K47" s="105"/>
      <c r="M47" s="105"/>
      <c r="N47" s="102"/>
      <c r="O47" s="105"/>
      <c r="P47" s="102"/>
      <c r="Q47" s="105"/>
    </row>
    <row r="48" spans="2:17" ht="15.75">
      <c r="B48" s="102"/>
      <c r="C48" s="103"/>
      <c r="D48" s="102"/>
      <c r="E48" s="104"/>
      <c r="F48" s="102"/>
      <c r="G48" s="105"/>
      <c r="H48" s="102"/>
      <c r="I48" s="104"/>
      <c r="J48" s="102"/>
      <c r="K48" s="105"/>
      <c r="M48" s="105"/>
      <c r="N48" s="102"/>
      <c r="O48" s="105"/>
      <c r="P48" s="102"/>
      <c r="Q48" s="105"/>
    </row>
    <row r="49" spans="2:17" ht="15.75">
      <c r="B49" s="102"/>
      <c r="C49" s="103"/>
      <c r="D49" s="102"/>
      <c r="E49" s="104"/>
      <c r="F49" s="102"/>
      <c r="G49" s="105"/>
      <c r="H49" s="102"/>
      <c r="I49" s="104"/>
      <c r="J49" s="102"/>
      <c r="K49" s="105"/>
      <c r="M49" s="105"/>
      <c r="N49" s="102"/>
      <c r="O49" s="105"/>
      <c r="P49" s="102"/>
      <c r="Q49" s="105"/>
    </row>
    <row r="50" spans="2:17" ht="15.75">
      <c r="B50" s="102"/>
      <c r="C50" s="103"/>
      <c r="D50" s="102"/>
      <c r="E50" s="104"/>
      <c r="F50" s="102"/>
      <c r="G50" s="105"/>
      <c r="H50" s="102"/>
      <c r="I50" s="104"/>
      <c r="J50" s="102"/>
      <c r="K50" s="105"/>
      <c r="M50" s="105"/>
      <c r="N50" s="102"/>
      <c r="O50" s="105"/>
      <c r="P50" s="102"/>
      <c r="Q50" s="105"/>
    </row>
    <row r="51" spans="2:17" ht="15.75">
      <c r="B51" s="102"/>
      <c r="C51" s="103"/>
      <c r="D51" s="102"/>
      <c r="E51" s="102"/>
      <c r="F51" s="102"/>
      <c r="G51" s="25"/>
      <c r="H51" s="102"/>
      <c r="I51" s="104"/>
      <c r="J51" s="102"/>
      <c r="M51" s="105"/>
      <c r="N51" s="102"/>
      <c r="O51" s="105"/>
      <c r="P51" s="102"/>
      <c r="Q51" s="105"/>
    </row>
    <row r="52" spans="2:17" ht="15.75">
      <c r="B52" s="102"/>
      <c r="C52" s="103"/>
      <c r="D52" s="102"/>
      <c r="E52" s="102"/>
      <c r="F52" s="102"/>
      <c r="G52" s="25"/>
      <c r="H52" s="102"/>
      <c r="I52" s="104"/>
      <c r="J52" s="102"/>
      <c r="M52" s="105"/>
      <c r="N52" s="102"/>
      <c r="O52" s="105"/>
      <c r="P52" s="102"/>
      <c r="Q52" s="105"/>
    </row>
    <row r="53" spans="2:17" ht="15.75">
      <c r="B53" s="102"/>
      <c r="C53" s="103"/>
      <c r="D53" s="102"/>
      <c r="E53" s="102"/>
      <c r="F53" s="102"/>
      <c r="G53" s="25"/>
      <c r="H53" s="102"/>
      <c r="I53" s="104"/>
      <c r="J53" s="102"/>
      <c r="M53" s="105"/>
      <c r="N53" s="102"/>
      <c r="O53" s="105"/>
      <c r="P53" s="102"/>
      <c r="Q53" s="105"/>
    </row>
    <row r="54" spans="5:17" ht="15.75">
      <c r="E54" s="102"/>
      <c r="G54" s="25"/>
      <c r="I54" s="104"/>
      <c r="M54" s="105"/>
      <c r="O54" s="105"/>
      <c r="Q54" s="105"/>
    </row>
    <row r="55" spans="5:15" ht="15.75">
      <c r="E55" s="102"/>
      <c r="G55" s="25"/>
      <c r="I55" s="104"/>
      <c r="M55" s="105"/>
      <c r="O55" s="105"/>
    </row>
    <row r="56" spans="5:15" ht="15.75">
      <c r="E56" s="102"/>
      <c r="G56" s="25"/>
      <c r="I56" s="102"/>
      <c r="M56" s="105"/>
      <c r="O56" s="105"/>
    </row>
    <row r="57" spans="5:15" ht="15.75">
      <c r="E57" s="102"/>
      <c r="G57" s="25"/>
      <c r="I57" s="102"/>
      <c r="M57" s="105"/>
      <c r="O57" s="105"/>
    </row>
    <row r="58" spans="5:15" ht="15.75">
      <c r="E58" s="102"/>
      <c r="G58" s="25"/>
      <c r="I58" s="102"/>
      <c r="M58" s="105"/>
      <c r="O58" s="105"/>
    </row>
    <row r="59" spans="5:15" ht="15.75">
      <c r="E59" s="102"/>
      <c r="G59" s="25"/>
      <c r="I59" s="102"/>
      <c r="M59" s="105"/>
      <c r="O59" s="105"/>
    </row>
    <row r="60" spans="5:15" ht="15.75">
      <c r="E60" s="102"/>
      <c r="G60" s="25"/>
      <c r="I60" s="102"/>
      <c r="M60" s="105"/>
      <c r="O60" s="105"/>
    </row>
    <row r="61" spans="5:13" ht="15.75">
      <c r="E61" s="102"/>
      <c r="G61" s="25"/>
      <c r="I61" s="102"/>
      <c r="M61" s="105"/>
    </row>
    <row r="62" spans="5:13" ht="15.75">
      <c r="E62" s="102"/>
      <c r="G62" s="25"/>
      <c r="I62" s="102"/>
      <c r="M62" s="105"/>
    </row>
    <row r="63" spans="5:13" ht="15.75">
      <c r="E63" s="102"/>
      <c r="G63" s="25"/>
      <c r="I63" s="102"/>
      <c r="M63" s="105"/>
    </row>
    <row r="64" spans="5:13" ht="15.75">
      <c r="E64" s="102"/>
      <c r="G64" s="25"/>
      <c r="I64" s="102"/>
      <c r="M64" s="105"/>
    </row>
    <row r="65" spans="5:13" ht="15.75">
      <c r="E65" s="102"/>
      <c r="G65" s="25"/>
      <c r="I65" s="102"/>
      <c r="M65" s="105"/>
    </row>
    <row r="66" spans="5:13" ht="15.75">
      <c r="E66" s="102"/>
      <c r="G66" s="25"/>
      <c r="I66" s="102"/>
      <c r="M66" s="105"/>
    </row>
    <row r="67" spans="5:13" ht="15.75">
      <c r="E67" s="102"/>
      <c r="G67" s="25"/>
      <c r="I67" s="102"/>
      <c r="M67" s="105"/>
    </row>
    <row r="68" spans="5:13" ht="15.75">
      <c r="E68" s="102"/>
      <c r="G68" s="25"/>
      <c r="I68" s="102"/>
      <c r="M68" s="105"/>
    </row>
    <row r="69" spans="5:13" ht="15.75">
      <c r="E69" s="102"/>
      <c r="G69" s="25"/>
      <c r="I69" s="102"/>
      <c r="M69" s="105"/>
    </row>
    <row r="70" spans="5:9" ht="15.75">
      <c r="E70" s="102"/>
      <c r="G70" s="25"/>
      <c r="I70" s="102"/>
    </row>
    <row r="71" spans="5:9" ht="15.75">
      <c r="E71" s="102"/>
      <c r="G71" s="25"/>
      <c r="I71" s="102"/>
    </row>
    <row r="72" spans="5:9" ht="15.75">
      <c r="E72" s="102"/>
      <c r="G72" s="25"/>
      <c r="I72" s="102"/>
    </row>
    <row r="73" spans="5:9" ht="15.75">
      <c r="E73" s="102"/>
      <c r="G73" s="25"/>
      <c r="I73" s="102"/>
    </row>
    <row r="74" spans="5:9" ht="15.75">
      <c r="E74" s="102"/>
      <c r="G74" s="25"/>
      <c r="I74" s="102"/>
    </row>
    <row r="75" spans="5:9" ht="15.75">
      <c r="E75" s="102"/>
      <c r="G75" s="25"/>
      <c r="I75" s="102"/>
    </row>
    <row r="76" spans="5:9" ht="15.75">
      <c r="E76" s="102"/>
      <c r="G76" s="25"/>
      <c r="I76" s="102"/>
    </row>
    <row r="77" spans="5:9" ht="15.75">
      <c r="E77" s="102"/>
      <c r="G77" s="25"/>
      <c r="I77" s="102"/>
    </row>
    <row r="78" spans="5:9" ht="15.75">
      <c r="E78" s="102"/>
      <c r="G78" s="25"/>
      <c r="I78" s="102"/>
    </row>
    <row r="79" spans="5:9" ht="15.75">
      <c r="E79" s="102"/>
      <c r="G79" s="25"/>
      <c r="I79" s="102"/>
    </row>
    <row r="80" spans="5:9" ht="15.75">
      <c r="E80" s="102"/>
      <c r="G80" s="25"/>
      <c r="I80" s="102"/>
    </row>
    <row r="81" spans="5:9" ht="15.75">
      <c r="E81" s="102"/>
      <c r="G81" s="25"/>
      <c r="I81" s="102"/>
    </row>
    <row r="82" spans="5:9" ht="15.75">
      <c r="E82" s="102"/>
      <c r="G82" s="25"/>
      <c r="I82" s="102"/>
    </row>
    <row r="83" spans="5:9" ht="15.75">
      <c r="E83" s="102"/>
      <c r="G83" s="25"/>
      <c r="I83" s="102"/>
    </row>
    <row r="84" spans="5:9" ht="15.75">
      <c r="E84" s="102"/>
      <c r="G84" s="25"/>
      <c r="I84" s="102"/>
    </row>
    <row r="85" spans="5:9" ht="15.75">
      <c r="E85" s="102"/>
      <c r="G85" s="25"/>
      <c r="I85" s="102"/>
    </row>
    <row r="86" spans="5:9" ht="15.75">
      <c r="E86" s="102"/>
      <c r="G86" s="25"/>
      <c r="I86" s="102"/>
    </row>
    <row r="87" spans="5:9" ht="15.75">
      <c r="E87" s="102"/>
      <c r="G87" s="25"/>
      <c r="I87" s="102"/>
    </row>
    <row r="88" spans="5:9" ht="15.75">
      <c r="E88" s="102"/>
      <c r="G88" s="25"/>
      <c r="I88" s="102"/>
    </row>
    <row r="89" spans="5:9" ht="15.75">
      <c r="E89" s="102"/>
      <c r="G89" s="25"/>
      <c r="I89" s="102"/>
    </row>
    <row r="90" spans="5:9" ht="15.75">
      <c r="E90" s="102"/>
      <c r="G90" s="25"/>
      <c r="I90" s="102"/>
    </row>
    <row r="91" spans="5:9" ht="15.75">
      <c r="E91" s="102"/>
      <c r="G91" s="25"/>
      <c r="I91" s="102"/>
    </row>
    <row r="92" spans="5:9" ht="15.75">
      <c r="E92" s="25"/>
      <c r="G92" s="25"/>
      <c r="I92" s="102"/>
    </row>
    <row r="93" spans="5:9" ht="15.75">
      <c r="E93" s="25"/>
      <c r="G93" s="25"/>
      <c r="I93" s="102"/>
    </row>
    <row r="94" spans="5:9" ht="15.75">
      <c r="E94" s="25"/>
      <c r="G94" s="25"/>
      <c r="I94" s="102"/>
    </row>
    <row r="95" spans="5:9" ht="15.75">
      <c r="E95" s="25"/>
      <c r="G95" s="25"/>
      <c r="I95" s="102"/>
    </row>
    <row r="96" spans="5:9" ht="15.75">
      <c r="E96" s="25"/>
      <c r="G96" s="25"/>
      <c r="I96" s="102"/>
    </row>
    <row r="97" spans="5:9" ht="15.75">
      <c r="E97" s="25"/>
      <c r="G97" s="25"/>
      <c r="I97" s="102"/>
    </row>
    <row r="98" spans="5:9" ht="15.75">
      <c r="E98" s="25"/>
      <c r="G98" s="25"/>
      <c r="I98" s="102"/>
    </row>
    <row r="99" spans="5:9" ht="15.75">
      <c r="E99" s="25"/>
      <c r="G99" s="25"/>
      <c r="I99" s="102"/>
    </row>
    <row r="100" spans="5:9" ht="15.75">
      <c r="E100" s="25"/>
      <c r="G100" s="25"/>
      <c r="I100" s="102"/>
    </row>
    <row r="101" spans="5:9" ht="15.75">
      <c r="E101" s="25"/>
      <c r="G101" s="25"/>
      <c r="I101" s="102"/>
    </row>
    <row r="102" spans="5:9" ht="15.75">
      <c r="E102" s="25"/>
      <c r="G102" s="25"/>
      <c r="I102" s="102"/>
    </row>
    <row r="103" spans="5:9" ht="15.75">
      <c r="E103" s="25"/>
      <c r="G103" s="25"/>
      <c r="I103" s="102"/>
    </row>
    <row r="104" spans="5:9" ht="15.75">
      <c r="E104" s="25"/>
      <c r="G104" s="25"/>
      <c r="I104" s="102"/>
    </row>
    <row r="105" spans="5:9" ht="15.75">
      <c r="E105" s="25"/>
      <c r="G105" s="25"/>
      <c r="I105" s="102"/>
    </row>
    <row r="106" spans="5:9" ht="15.75">
      <c r="E106" s="25"/>
      <c r="G106" s="25"/>
      <c r="I106" s="102"/>
    </row>
    <row r="107" spans="5:9" ht="15.75">
      <c r="E107" s="25"/>
      <c r="G107" s="25"/>
      <c r="I107" s="102"/>
    </row>
    <row r="108" spans="5:9" ht="15.75">
      <c r="E108" s="25"/>
      <c r="G108" s="25"/>
      <c r="I108" s="102"/>
    </row>
    <row r="109" spans="5:9" ht="15.75">
      <c r="E109" s="25"/>
      <c r="G109" s="25"/>
      <c r="I109" s="102"/>
    </row>
    <row r="110" spans="5:9" ht="15.75">
      <c r="E110" s="25"/>
      <c r="G110" s="25"/>
      <c r="I110" s="102"/>
    </row>
    <row r="111" spans="5:9" ht="15.75">
      <c r="E111" s="25"/>
      <c r="G111" s="25"/>
      <c r="I111" s="102"/>
    </row>
    <row r="112" spans="5:9" ht="15.75">
      <c r="E112" s="25"/>
      <c r="G112" s="25"/>
      <c r="I112" s="102"/>
    </row>
    <row r="113" spans="5:9" ht="15.75">
      <c r="E113" s="25"/>
      <c r="G113" s="25"/>
      <c r="I113" s="102"/>
    </row>
    <row r="114" spans="5:9" ht="15.75">
      <c r="E114" s="25"/>
      <c r="G114" s="25"/>
      <c r="I114" s="102"/>
    </row>
    <row r="115" spans="5:9" ht="15.75">
      <c r="E115" s="25"/>
      <c r="G115" s="25"/>
      <c r="I115" s="102"/>
    </row>
    <row r="116" spans="5:9" ht="15.75">
      <c r="E116" s="25"/>
      <c r="G116" s="25"/>
      <c r="I116" s="102"/>
    </row>
    <row r="117" spans="5:9" ht="15.75">
      <c r="E117" s="25"/>
      <c r="G117" s="25"/>
      <c r="I117" s="102"/>
    </row>
    <row r="118" spans="5:9" ht="15.75">
      <c r="E118" s="25"/>
      <c r="G118" s="25"/>
      <c r="I118" s="102"/>
    </row>
    <row r="119" spans="5:9" ht="15.75">
      <c r="E119" s="25"/>
      <c r="G119" s="25"/>
      <c r="I119" s="102"/>
    </row>
    <row r="120" spans="5:9" ht="15.75">
      <c r="E120" s="25"/>
      <c r="G120" s="25"/>
      <c r="I120" s="102"/>
    </row>
    <row r="121" spans="5:9" ht="15.75">
      <c r="E121" s="25"/>
      <c r="G121" s="25"/>
      <c r="I121" s="102"/>
    </row>
    <row r="122" spans="5:9" ht="15.75">
      <c r="E122" s="25"/>
      <c r="G122" s="25"/>
      <c r="I122" s="102"/>
    </row>
    <row r="123" spans="5:9" ht="15.75">
      <c r="E123" s="25"/>
      <c r="G123" s="25"/>
      <c r="I123" s="102"/>
    </row>
    <row r="124" spans="5:9" ht="15.75">
      <c r="E124" s="25"/>
      <c r="G124" s="25"/>
      <c r="I124" s="102"/>
    </row>
    <row r="125" spans="5:9" ht="15.75">
      <c r="E125" s="25"/>
      <c r="G125" s="25"/>
      <c r="I125" s="102"/>
    </row>
    <row r="126" spans="5:9" ht="15.75">
      <c r="E126" s="25"/>
      <c r="G126" s="25"/>
      <c r="I126" s="102"/>
    </row>
    <row r="127" spans="5:9" ht="15.75">
      <c r="E127" s="25"/>
      <c r="G127" s="25"/>
      <c r="I127" s="102"/>
    </row>
    <row r="128" spans="5:9" ht="15.75">
      <c r="E128" s="25"/>
      <c r="G128" s="25"/>
      <c r="I128" s="102"/>
    </row>
    <row r="129" spans="5:9" ht="15.75">
      <c r="E129" s="25"/>
      <c r="G129" s="25"/>
      <c r="I129" s="102"/>
    </row>
    <row r="130" spans="5:9" ht="15.75">
      <c r="E130" s="25"/>
      <c r="G130" s="25"/>
      <c r="I130" s="102"/>
    </row>
    <row r="131" spans="5:9" ht="15.75">
      <c r="E131" s="25"/>
      <c r="G131" s="25"/>
      <c r="I131" s="102"/>
    </row>
    <row r="132" spans="5:9" ht="15.75">
      <c r="E132" s="25"/>
      <c r="G132" s="25"/>
      <c r="I132" s="102"/>
    </row>
    <row r="133" spans="5:9" ht="15.75">
      <c r="E133" s="25"/>
      <c r="G133" s="25"/>
      <c r="I133" s="102"/>
    </row>
    <row r="134" spans="5:9" ht="15.75">
      <c r="E134" s="25"/>
      <c r="G134" s="25"/>
      <c r="I134" s="102"/>
    </row>
    <row r="135" spans="5:9" ht="15.75">
      <c r="E135" s="25"/>
      <c r="G135" s="25"/>
      <c r="I135" s="102"/>
    </row>
    <row r="136" spans="5:9" ht="15.75">
      <c r="E136" s="25"/>
      <c r="G136" s="25"/>
      <c r="I136" s="102"/>
    </row>
    <row r="137" spans="5:9" ht="15.75">
      <c r="E137" s="25"/>
      <c r="G137" s="25"/>
      <c r="I137" s="102"/>
    </row>
    <row r="138" spans="5:9" ht="15.75">
      <c r="E138" s="25"/>
      <c r="G138" s="25"/>
      <c r="I138" s="102"/>
    </row>
    <row r="139" spans="5:9" ht="15.75">
      <c r="E139" s="25"/>
      <c r="G139" s="25"/>
      <c r="I139" s="102"/>
    </row>
    <row r="140" spans="5:9" ht="15.75">
      <c r="E140" s="25"/>
      <c r="G140" s="25"/>
      <c r="I140" s="102"/>
    </row>
    <row r="141" spans="7:9" ht="15.75">
      <c r="G141" s="25"/>
      <c r="I141" s="102"/>
    </row>
    <row r="142" spans="7:9" ht="15.75">
      <c r="G142" s="25"/>
      <c r="I142" s="102"/>
    </row>
    <row r="143" spans="7:9" ht="15.75">
      <c r="G143" s="25"/>
      <c r="I143" s="102"/>
    </row>
    <row r="144" spans="7:9" ht="15.75">
      <c r="G144" s="25"/>
      <c r="I144" s="102"/>
    </row>
    <row r="145" spans="7:9" ht="15.75">
      <c r="G145" s="25"/>
      <c r="I145" s="102"/>
    </row>
    <row r="146" spans="7:9" ht="15.75">
      <c r="G146" s="25"/>
      <c r="I146" s="102"/>
    </row>
    <row r="147" spans="7:9" ht="15.75">
      <c r="G147" s="25"/>
      <c r="I147" s="102"/>
    </row>
    <row r="148" spans="7:9" ht="15.75">
      <c r="G148" s="25"/>
      <c r="I148" s="102"/>
    </row>
    <row r="149" spans="7:9" ht="15.75">
      <c r="G149" s="25"/>
      <c r="I149" s="102"/>
    </row>
    <row r="150" spans="7:9" ht="15.75">
      <c r="G150" s="25"/>
      <c r="I150" s="102"/>
    </row>
    <row r="151" spans="7:9" ht="15.75">
      <c r="G151" s="25"/>
      <c r="I151" s="102"/>
    </row>
    <row r="152" spans="7:9" ht="15.75">
      <c r="G152" s="25"/>
      <c r="I152" s="102"/>
    </row>
    <row r="153" spans="7:9" ht="15.75">
      <c r="G153" s="25"/>
      <c r="I153" s="102"/>
    </row>
    <row r="154" spans="7:9" ht="15.75">
      <c r="G154" s="25"/>
      <c r="I154" s="102"/>
    </row>
    <row r="155" spans="7:9" ht="15.75">
      <c r="G155" s="25"/>
      <c r="I155" s="102"/>
    </row>
    <row r="156" spans="7:9" ht="15.75">
      <c r="G156" s="25"/>
      <c r="I156" s="102"/>
    </row>
    <row r="157" spans="7:9" ht="15.75">
      <c r="G157" s="25"/>
      <c r="I157" s="102"/>
    </row>
    <row r="158" spans="7:9" ht="15.75">
      <c r="G158" s="25"/>
      <c r="I158" s="102"/>
    </row>
    <row r="159" spans="7:9" ht="15.75">
      <c r="G159" s="25"/>
      <c r="I159" s="102"/>
    </row>
    <row r="160" spans="7:9" ht="15.75">
      <c r="G160" s="25"/>
      <c r="I160" s="102"/>
    </row>
    <row r="161" spans="7:9" ht="15.75">
      <c r="G161" s="25"/>
      <c r="I161" s="102"/>
    </row>
    <row r="162" spans="7:9" ht="15.75">
      <c r="G162" s="25"/>
      <c r="I162" s="102"/>
    </row>
    <row r="163" spans="7:9" ht="15.75">
      <c r="G163" s="25"/>
      <c r="I163" s="102"/>
    </row>
    <row r="164" spans="7:9" ht="15.75">
      <c r="G164" s="25"/>
      <c r="I164" s="102"/>
    </row>
    <row r="165" spans="7:9" ht="15.75">
      <c r="G165" s="25"/>
      <c r="I165" s="102"/>
    </row>
    <row r="166" spans="7:9" ht="15.75">
      <c r="G166" s="25"/>
      <c r="I166" s="102"/>
    </row>
    <row r="167" spans="7:9" ht="15.75">
      <c r="G167" s="25"/>
      <c r="I167" s="102"/>
    </row>
    <row r="168" spans="7:9" ht="15.75">
      <c r="G168" s="25"/>
      <c r="I168" s="102"/>
    </row>
    <row r="169" spans="7:9" ht="15.75">
      <c r="G169" s="25"/>
      <c r="I169" s="102"/>
    </row>
    <row r="170" spans="7:9" ht="15.75">
      <c r="G170" s="25"/>
      <c r="I170" s="102"/>
    </row>
    <row r="171" spans="7:9" ht="15.75">
      <c r="G171" s="25"/>
      <c r="I171" s="102"/>
    </row>
    <row r="172" spans="7:9" ht="15.75">
      <c r="G172" s="25"/>
      <c r="I172" s="102"/>
    </row>
    <row r="173" spans="7:9" ht="15.75">
      <c r="G173" s="25"/>
      <c r="I173" s="102"/>
    </row>
    <row r="174" spans="7:9" ht="15.75">
      <c r="G174" s="25"/>
      <c r="I174" s="102"/>
    </row>
    <row r="175" spans="7:9" ht="15.75">
      <c r="G175" s="25"/>
      <c r="I175" s="102"/>
    </row>
    <row r="176" spans="7:9" ht="15.75">
      <c r="G176" s="25"/>
      <c r="I176" s="102"/>
    </row>
    <row r="177" spans="7:9" ht="15.75">
      <c r="G177" s="25"/>
      <c r="I177" s="102"/>
    </row>
    <row r="178" spans="7:9" ht="15.75">
      <c r="G178" s="25"/>
      <c r="I178" s="102"/>
    </row>
    <row r="179" spans="7:9" ht="15.75">
      <c r="G179" s="25"/>
      <c r="I179" s="102"/>
    </row>
    <row r="180" spans="7:9" ht="15.75">
      <c r="G180" s="25"/>
      <c r="I180" s="102"/>
    </row>
    <row r="181" spans="7:9" ht="15.75">
      <c r="G181" s="25"/>
      <c r="I181" s="102"/>
    </row>
    <row r="182" spans="7:9" ht="15.75">
      <c r="G182" s="25"/>
      <c r="I182" s="102"/>
    </row>
    <row r="183" spans="7:9" ht="15.75">
      <c r="G183" s="25"/>
      <c r="I183" s="102"/>
    </row>
    <row r="184" spans="7:9" ht="15.75">
      <c r="G184" s="25"/>
      <c r="I184" s="102"/>
    </row>
    <row r="185" spans="7:9" ht="15.75">
      <c r="G185" s="25"/>
      <c r="I185" s="102"/>
    </row>
    <row r="186" spans="7:9" ht="15.75">
      <c r="G186" s="25"/>
      <c r="I186" s="102"/>
    </row>
    <row r="187" spans="7:9" ht="15.75">
      <c r="G187" s="25"/>
      <c r="I187" s="102"/>
    </row>
    <row r="188" spans="7:9" ht="15.75">
      <c r="G188" s="25"/>
      <c r="I188" s="102"/>
    </row>
    <row r="189" spans="7:9" ht="15.75">
      <c r="G189" s="25"/>
      <c r="I189" s="102"/>
    </row>
    <row r="190" spans="7:9" ht="15.75">
      <c r="G190" s="25"/>
      <c r="I190" s="102"/>
    </row>
    <row r="191" spans="7:9" ht="15.75">
      <c r="G191" s="25"/>
      <c r="I191" s="102"/>
    </row>
    <row r="192" spans="7:9" ht="15.75">
      <c r="G192" s="25"/>
      <c r="I192" s="102"/>
    </row>
    <row r="193" spans="7:9" ht="15.75">
      <c r="G193" s="25"/>
      <c r="I193" s="102"/>
    </row>
    <row r="194" spans="7:9" ht="15.75">
      <c r="G194" s="25"/>
      <c r="I194" s="102"/>
    </row>
    <row r="195" spans="7:9" ht="15.75">
      <c r="G195" s="25"/>
      <c r="I195" s="102"/>
    </row>
    <row r="196" spans="7:9" ht="15.75">
      <c r="G196" s="25"/>
      <c r="I196" s="102"/>
    </row>
    <row r="197" spans="7:9" ht="15.75">
      <c r="G197" s="25"/>
      <c r="I197" s="102"/>
    </row>
    <row r="198" spans="7:9" ht="15.75">
      <c r="G198" s="25"/>
      <c r="I198" s="102"/>
    </row>
    <row r="199" spans="7:9" ht="15.75">
      <c r="G199" s="25"/>
      <c r="I199" s="102"/>
    </row>
    <row r="200" spans="7:9" ht="15.75">
      <c r="G200" s="25"/>
      <c r="I200" s="102"/>
    </row>
    <row r="201" spans="7:9" ht="15.75">
      <c r="G201" s="25"/>
      <c r="I201" s="102"/>
    </row>
    <row r="202" spans="7:9" ht="15.75">
      <c r="G202" s="25"/>
      <c r="I202" s="102"/>
    </row>
    <row r="203" spans="7:9" ht="15.75">
      <c r="G203" s="25"/>
      <c r="I203" s="102"/>
    </row>
    <row r="204" spans="7:9" ht="15.75">
      <c r="G204" s="25"/>
      <c r="I204" s="102"/>
    </row>
    <row r="205" spans="7:9" ht="15.75">
      <c r="G205" s="25"/>
      <c r="I205" s="102"/>
    </row>
    <row r="206" spans="7:9" ht="15.75">
      <c r="G206" s="25"/>
      <c r="I206" s="102"/>
    </row>
    <row r="207" spans="7:9" ht="15.75">
      <c r="G207" s="25"/>
      <c r="I207" s="102"/>
    </row>
    <row r="208" spans="7:9" ht="15.75">
      <c r="G208" s="25"/>
      <c r="I208" s="102"/>
    </row>
    <row r="209" spans="7:9" ht="15.75">
      <c r="G209" s="25"/>
      <c r="I209" s="102"/>
    </row>
    <row r="210" spans="7:9" ht="15.75">
      <c r="G210" s="25"/>
      <c r="I210" s="102"/>
    </row>
    <row r="211" spans="7:9" ht="15.75">
      <c r="G211" s="25"/>
      <c r="I211" s="102"/>
    </row>
    <row r="212" spans="7:9" ht="15.75">
      <c r="G212" s="25"/>
      <c r="I212" s="102"/>
    </row>
    <row r="213" spans="7:9" ht="15.75">
      <c r="G213" s="25"/>
      <c r="I213" s="102"/>
    </row>
    <row r="214" spans="7:9" ht="15.75">
      <c r="G214" s="25"/>
      <c r="I214" s="102"/>
    </row>
    <row r="215" spans="7:9" ht="15.75">
      <c r="G215" s="25"/>
      <c r="I215" s="102"/>
    </row>
    <row r="216" spans="7:9" ht="15.75">
      <c r="G216" s="25"/>
      <c r="I216" s="102"/>
    </row>
    <row r="217" spans="7:9" ht="15.75">
      <c r="G217" s="25"/>
      <c r="I217" s="102"/>
    </row>
    <row r="218" spans="7:9" ht="15.75">
      <c r="G218" s="25"/>
      <c r="I218" s="102"/>
    </row>
    <row r="219" spans="7:9" ht="15.75">
      <c r="G219" s="25"/>
      <c r="I219" s="102"/>
    </row>
    <row r="220" spans="7:9" ht="15.75">
      <c r="G220" s="25"/>
      <c r="I220" s="102"/>
    </row>
    <row r="221" spans="7:9" ht="15.75">
      <c r="G221" s="25"/>
      <c r="I221" s="102"/>
    </row>
    <row r="222" spans="7:9" ht="15.75">
      <c r="G222" s="25"/>
      <c r="I222" s="102"/>
    </row>
    <row r="223" spans="7:9" ht="15.75">
      <c r="G223" s="25"/>
      <c r="I223" s="102"/>
    </row>
    <row r="224" spans="7:9" ht="15.75">
      <c r="G224" s="25"/>
      <c r="I224" s="102"/>
    </row>
    <row r="225" spans="7:9" ht="15.75">
      <c r="G225" s="25"/>
      <c r="I225" s="102"/>
    </row>
    <row r="226" spans="7:9" ht="15.75">
      <c r="G226" s="25"/>
      <c r="I226" s="102"/>
    </row>
    <row r="227" spans="7:9" ht="15.75">
      <c r="G227" s="25"/>
      <c r="I227" s="102"/>
    </row>
    <row r="228" spans="7:9" ht="15.75">
      <c r="G228" s="25"/>
      <c r="I228" s="102"/>
    </row>
    <row r="229" spans="7:9" ht="15.75">
      <c r="G229" s="25"/>
      <c r="I229" s="102"/>
    </row>
    <row r="230" spans="7:9" ht="15.75">
      <c r="G230" s="25"/>
      <c r="I230" s="102"/>
    </row>
    <row r="231" spans="7:9" ht="15.75">
      <c r="G231" s="25"/>
      <c r="I231" s="102"/>
    </row>
    <row r="232" spans="7:9" ht="15.75">
      <c r="G232" s="25"/>
      <c r="I232" s="102"/>
    </row>
    <row r="233" spans="7:9" ht="15.75">
      <c r="G233" s="25"/>
      <c r="I233" s="102"/>
    </row>
    <row r="234" spans="7:9" ht="15.75">
      <c r="G234" s="25"/>
      <c r="I234" s="102"/>
    </row>
    <row r="235" spans="7:9" ht="15.75">
      <c r="G235" s="25"/>
      <c r="I235" s="102"/>
    </row>
    <row r="236" spans="7:9" ht="15.75">
      <c r="G236" s="25"/>
      <c r="I236" s="102"/>
    </row>
    <row r="237" spans="7:9" ht="15.75">
      <c r="G237" s="25"/>
      <c r="I237" s="102"/>
    </row>
    <row r="238" spans="7:9" ht="15.75">
      <c r="G238" s="25"/>
      <c r="I238" s="102"/>
    </row>
    <row r="239" spans="7:9" ht="15.75">
      <c r="G239" s="25"/>
      <c r="I239" s="102"/>
    </row>
    <row r="240" spans="7:9" ht="15.75">
      <c r="G240" s="25"/>
      <c r="I240" s="102"/>
    </row>
    <row r="241" spans="7:9" ht="15.75">
      <c r="G241" s="25"/>
      <c r="I241" s="102"/>
    </row>
    <row r="242" spans="7:9" ht="15.75">
      <c r="G242" s="25"/>
      <c r="I242" s="102"/>
    </row>
    <row r="243" spans="7:9" ht="15.75">
      <c r="G243" s="25"/>
      <c r="I243" s="102"/>
    </row>
    <row r="244" spans="7:9" ht="15.75">
      <c r="G244" s="25"/>
      <c r="I244" s="102"/>
    </row>
    <row r="245" spans="7:9" ht="15.75">
      <c r="G245" s="25"/>
      <c r="I245" s="102"/>
    </row>
    <row r="246" spans="7:9" ht="15.75">
      <c r="G246" s="25"/>
      <c r="I246" s="102"/>
    </row>
    <row r="247" spans="7:9" ht="15.75">
      <c r="G247" s="25"/>
      <c r="I247" s="102"/>
    </row>
    <row r="248" spans="7:9" ht="15.75">
      <c r="G248" s="25"/>
      <c r="I248" s="102"/>
    </row>
    <row r="249" spans="7:9" ht="15.75">
      <c r="G249" s="25"/>
      <c r="I249" s="102"/>
    </row>
    <row r="250" spans="7:9" ht="15.75">
      <c r="G250" s="25"/>
      <c r="I250" s="102"/>
    </row>
    <row r="251" spans="7:9" ht="15.75">
      <c r="G251" s="25"/>
      <c r="I251" s="102"/>
    </row>
    <row r="252" spans="7:9" ht="15.75">
      <c r="G252" s="25"/>
      <c r="I252" s="102"/>
    </row>
    <row r="253" spans="7:9" ht="15.75">
      <c r="G253" s="25"/>
      <c r="I253" s="102"/>
    </row>
    <row r="254" spans="7:9" ht="15.75">
      <c r="G254" s="25"/>
      <c r="I254" s="102"/>
    </row>
    <row r="255" spans="7:9" ht="15.75">
      <c r="G255" s="25"/>
      <c r="I255" s="102"/>
    </row>
    <row r="256" spans="7:9" ht="15.75">
      <c r="G256" s="25"/>
      <c r="I256" s="102"/>
    </row>
    <row r="257" spans="7:9" ht="15.75">
      <c r="G257" s="25"/>
      <c r="I257" s="102"/>
    </row>
    <row r="258" spans="7:9" ht="15.75">
      <c r="G258" s="25"/>
      <c r="I258" s="102"/>
    </row>
    <row r="259" spans="7:9" ht="15.75">
      <c r="G259" s="25"/>
      <c r="I259" s="102"/>
    </row>
    <row r="260" spans="7:9" ht="15.75">
      <c r="G260" s="25"/>
      <c r="I260" s="102"/>
    </row>
    <row r="261" spans="7:9" ht="15.75">
      <c r="G261" s="25"/>
      <c r="I261" s="102"/>
    </row>
    <row r="262" spans="7:9" ht="15.75">
      <c r="G262" s="25"/>
      <c r="I262" s="102"/>
    </row>
    <row r="263" spans="7:9" ht="15.75">
      <c r="G263" s="25"/>
      <c r="I263" s="102"/>
    </row>
    <row r="264" spans="7:9" ht="15.75">
      <c r="G264" s="25"/>
      <c r="I264" s="102"/>
    </row>
    <row r="265" spans="7:9" ht="15.75">
      <c r="G265" s="25"/>
      <c r="I265" s="102"/>
    </row>
    <row r="266" spans="7:9" ht="15.75">
      <c r="G266" s="25"/>
      <c r="I266" s="102"/>
    </row>
    <row r="267" spans="7:9" ht="15.75">
      <c r="G267" s="25"/>
      <c r="I267" s="102"/>
    </row>
    <row r="268" spans="7:9" ht="15.75">
      <c r="G268" s="25"/>
      <c r="I268" s="102"/>
    </row>
    <row r="269" spans="7:9" ht="15.75">
      <c r="G269" s="25"/>
      <c r="I269" s="102"/>
    </row>
    <row r="270" spans="7:9" ht="15.75">
      <c r="G270" s="25"/>
      <c r="I270" s="102"/>
    </row>
    <row r="271" spans="7:9" ht="15.75">
      <c r="G271" s="25"/>
      <c r="I271" s="102"/>
    </row>
    <row r="272" spans="7:9" ht="15.75">
      <c r="G272" s="25"/>
      <c r="I272" s="102"/>
    </row>
    <row r="273" spans="7:9" ht="15.75">
      <c r="G273" s="25"/>
      <c r="I273" s="102"/>
    </row>
    <row r="274" spans="7:9" ht="15.75">
      <c r="G274" s="25"/>
      <c r="I274" s="102"/>
    </row>
    <row r="275" spans="7:9" ht="15.75">
      <c r="G275" s="25"/>
      <c r="I275" s="102"/>
    </row>
    <row r="276" spans="7:9" ht="15.75">
      <c r="G276" s="25"/>
      <c r="I276" s="102"/>
    </row>
    <row r="277" spans="7:9" ht="15.75">
      <c r="G277" s="25"/>
      <c r="I277" s="102"/>
    </row>
    <row r="278" spans="7:9" ht="15.75">
      <c r="G278" s="25"/>
      <c r="I278" s="102"/>
    </row>
    <row r="279" spans="7:9" ht="15.75">
      <c r="G279" s="25"/>
      <c r="I279" s="102"/>
    </row>
    <row r="280" spans="7:9" ht="15.75">
      <c r="G280" s="25"/>
      <c r="I280" s="102"/>
    </row>
    <row r="281" spans="7:9" ht="15.75">
      <c r="G281" s="25"/>
      <c r="I281" s="102"/>
    </row>
    <row r="282" spans="7:9" ht="15.75">
      <c r="G282" s="25"/>
      <c r="I282" s="102"/>
    </row>
    <row r="283" spans="7:9" ht="15.75">
      <c r="G283" s="25"/>
      <c r="I283" s="102"/>
    </row>
    <row r="284" spans="7:9" ht="15.75">
      <c r="G284" s="25"/>
      <c r="I284" s="102"/>
    </row>
    <row r="285" spans="7:9" ht="15.75">
      <c r="G285" s="25"/>
      <c r="I285" s="102"/>
    </row>
    <row r="286" spans="7:9" ht="15.75">
      <c r="G286" s="25"/>
      <c r="I286" s="102"/>
    </row>
    <row r="287" spans="7:9" ht="15.75">
      <c r="G287" s="25"/>
      <c r="I287" s="102"/>
    </row>
    <row r="288" spans="7:9" ht="15.75">
      <c r="G288" s="25"/>
      <c r="I288" s="102"/>
    </row>
    <row r="289" spans="7:9" ht="15.75">
      <c r="G289" s="25"/>
      <c r="I289" s="102"/>
    </row>
    <row r="290" spans="7:9" ht="15.75">
      <c r="G290" s="25"/>
      <c r="I290" s="102"/>
    </row>
    <row r="291" spans="7:9" ht="15.75">
      <c r="G291" s="25"/>
      <c r="I291" s="102"/>
    </row>
    <row r="292" spans="7:9" ht="15.75">
      <c r="G292" s="25"/>
      <c r="I292" s="102"/>
    </row>
    <row r="293" spans="7:9" ht="15.75">
      <c r="G293" s="25"/>
      <c r="I293" s="102"/>
    </row>
    <row r="294" spans="7:9" ht="15.75">
      <c r="G294" s="25"/>
      <c r="I294" s="102"/>
    </row>
    <row r="295" spans="7:9" ht="15.75">
      <c r="G295" s="25"/>
      <c r="I295" s="102"/>
    </row>
    <row r="296" spans="7:9" ht="15.75">
      <c r="G296" s="25"/>
      <c r="I296" s="102"/>
    </row>
    <row r="297" spans="7:9" ht="15.75">
      <c r="G297" s="25"/>
      <c r="I297" s="102"/>
    </row>
    <row r="298" spans="7:9" ht="15.75">
      <c r="G298" s="25"/>
      <c r="I298" s="102"/>
    </row>
    <row r="299" spans="7:9" ht="15.75">
      <c r="G299" s="25"/>
      <c r="I299" s="102"/>
    </row>
    <row r="300" spans="7:9" ht="15.75">
      <c r="G300" s="25"/>
      <c r="I300" s="102"/>
    </row>
    <row r="301" spans="7:9" ht="15.75">
      <c r="G301" s="25"/>
      <c r="I301" s="102"/>
    </row>
    <row r="302" spans="7:9" ht="15.75">
      <c r="G302" s="25"/>
      <c r="I302" s="102"/>
    </row>
    <row r="303" spans="7:9" ht="15.75">
      <c r="G303" s="25"/>
      <c r="I303" s="102"/>
    </row>
    <row r="304" spans="7:9" ht="15.75">
      <c r="G304" s="25"/>
      <c r="I304" s="102"/>
    </row>
    <row r="305" spans="7:9" ht="15.75">
      <c r="G305" s="25"/>
      <c r="I305" s="102"/>
    </row>
    <row r="306" spans="7:9" ht="15.75">
      <c r="G306" s="25"/>
      <c r="I306" s="102"/>
    </row>
    <row r="307" spans="7:9" ht="15.75">
      <c r="G307" s="25"/>
      <c r="I307" s="102"/>
    </row>
    <row r="308" spans="7:9" ht="15.75">
      <c r="G308" s="25"/>
      <c r="I308" s="102"/>
    </row>
    <row r="309" spans="7:9" ht="15.75">
      <c r="G309" s="25"/>
      <c r="I309" s="102"/>
    </row>
    <row r="310" spans="7:9" ht="15.75">
      <c r="G310" s="25"/>
      <c r="I310" s="102"/>
    </row>
    <row r="311" spans="7:9" ht="15.75">
      <c r="G311" s="25"/>
      <c r="I311" s="102"/>
    </row>
    <row r="312" spans="7:9" ht="15.75">
      <c r="G312" s="25"/>
      <c r="I312" s="102"/>
    </row>
    <row r="313" spans="7:9" ht="15.75">
      <c r="G313" s="25"/>
      <c r="I313" s="102"/>
    </row>
    <row r="314" spans="7:9" ht="15.75">
      <c r="G314" s="25"/>
      <c r="I314" s="102"/>
    </row>
    <row r="315" spans="7:9" ht="15.75">
      <c r="G315" s="25"/>
      <c r="I315" s="102"/>
    </row>
    <row r="316" spans="7:9" ht="15.75">
      <c r="G316" s="25"/>
      <c r="I316" s="102"/>
    </row>
    <row r="317" spans="7:9" ht="15.75">
      <c r="G317" s="25"/>
      <c r="I317" s="102"/>
    </row>
    <row r="318" spans="7:9" ht="15.75">
      <c r="G318" s="25"/>
      <c r="I318" s="102"/>
    </row>
    <row r="319" spans="7:9" ht="15.75">
      <c r="G319" s="25"/>
      <c r="I319" s="102"/>
    </row>
    <row r="320" spans="7:9" ht="15.75">
      <c r="G320" s="25"/>
      <c r="I320" s="102"/>
    </row>
    <row r="321" spans="7:9" ht="15.75">
      <c r="G321" s="25"/>
      <c r="I321" s="102"/>
    </row>
    <row r="322" spans="7:9" ht="15.75">
      <c r="G322" s="25"/>
      <c r="I322" s="102"/>
    </row>
    <row r="323" spans="7:9" ht="15.75">
      <c r="G323" s="25"/>
      <c r="I323" s="102"/>
    </row>
    <row r="324" spans="7:9" ht="15.75">
      <c r="G324" s="25"/>
      <c r="I324" s="102"/>
    </row>
    <row r="325" spans="7:9" ht="15.75">
      <c r="G325" s="25"/>
      <c r="I325" s="102"/>
    </row>
    <row r="326" spans="7:9" ht="15.75">
      <c r="G326" s="25"/>
      <c r="I326" s="102"/>
    </row>
    <row r="327" spans="7:9" ht="15.75">
      <c r="G327" s="25"/>
      <c r="I327" s="102"/>
    </row>
    <row r="328" spans="7:9" ht="15.75">
      <c r="G328" s="25"/>
      <c r="I328" s="102"/>
    </row>
    <row r="329" spans="7:9" ht="15.75">
      <c r="G329" s="25"/>
      <c r="I329" s="102"/>
    </row>
    <row r="330" spans="7:9" ht="15.75">
      <c r="G330" s="25"/>
      <c r="I330" s="102"/>
    </row>
    <row r="331" spans="7:9" ht="15.75">
      <c r="G331" s="25"/>
      <c r="I331" s="102"/>
    </row>
    <row r="332" spans="7:9" ht="15.75">
      <c r="G332" s="25"/>
      <c r="I332" s="102"/>
    </row>
    <row r="333" spans="7:9" ht="15.75">
      <c r="G333" s="25"/>
      <c r="I333" s="102"/>
    </row>
    <row r="334" spans="7:9" ht="15.75">
      <c r="G334" s="25"/>
      <c r="I334" s="102"/>
    </row>
    <row r="335" spans="7:9" ht="15.75">
      <c r="G335" s="25"/>
      <c r="I335" s="102"/>
    </row>
    <row r="336" spans="7:9" ht="15.75">
      <c r="G336" s="25"/>
      <c r="I336" s="102"/>
    </row>
    <row r="337" spans="7:9" ht="15.75">
      <c r="G337" s="25"/>
      <c r="I337" s="102"/>
    </row>
    <row r="338" spans="7:9" ht="15.75">
      <c r="G338" s="25"/>
      <c r="I338" s="102"/>
    </row>
    <row r="339" spans="7:9" ht="15.75">
      <c r="G339" s="25"/>
      <c r="I339" s="102"/>
    </row>
    <row r="340" spans="7:9" ht="15.75">
      <c r="G340" s="25"/>
      <c r="I340" s="102"/>
    </row>
    <row r="341" spans="7:9" ht="15.75">
      <c r="G341" s="25"/>
      <c r="I341" s="102"/>
    </row>
    <row r="342" spans="7:9" ht="15.75">
      <c r="G342" s="25"/>
      <c r="I342" s="102"/>
    </row>
    <row r="343" spans="7:9" ht="15.75">
      <c r="G343" s="25"/>
      <c r="I343" s="102"/>
    </row>
    <row r="344" spans="7:9" ht="15.75">
      <c r="G344" s="25"/>
      <c r="I344" s="102"/>
    </row>
    <row r="345" spans="7:9" ht="15.75">
      <c r="G345" s="25"/>
      <c r="I345" s="102"/>
    </row>
    <row r="346" spans="7:9" ht="15.75">
      <c r="G346" s="25"/>
      <c r="I346" s="102"/>
    </row>
    <row r="347" spans="7:9" ht="15.75">
      <c r="G347" s="25"/>
      <c r="I347" s="102"/>
    </row>
    <row r="348" spans="7:9" ht="15.75">
      <c r="G348" s="25"/>
      <c r="I348" s="102"/>
    </row>
    <row r="349" spans="7:9" ht="15.75">
      <c r="G349" s="25"/>
      <c r="I349" s="102"/>
    </row>
    <row r="350" spans="7:9" ht="15.75">
      <c r="G350" s="25"/>
      <c r="I350" s="102"/>
    </row>
    <row r="351" spans="7:9" ht="15.75">
      <c r="G351" s="25"/>
      <c r="I351" s="102"/>
    </row>
    <row r="352" spans="7:9" ht="15.75">
      <c r="G352" s="25"/>
      <c r="I352" s="102"/>
    </row>
    <row r="353" spans="7:9" ht="15.75">
      <c r="G353" s="25"/>
      <c r="I353" s="102"/>
    </row>
    <row r="354" spans="7:9" ht="15.75">
      <c r="G354" s="25"/>
      <c r="I354" s="102"/>
    </row>
    <row r="355" spans="7:9" ht="15.75">
      <c r="G355" s="25"/>
      <c r="I355" s="102"/>
    </row>
    <row r="356" spans="7:9" ht="15.75">
      <c r="G356" s="25"/>
      <c r="I356" s="102"/>
    </row>
    <row r="357" spans="7:9" ht="15.75">
      <c r="G357" s="25"/>
      <c r="I357" s="102"/>
    </row>
    <row r="358" spans="7:9" ht="15.75">
      <c r="G358" s="25"/>
      <c r="I358" s="102"/>
    </row>
    <row r="359" spans="7:9" ht="15.75">
      <c r="G359" s="25"/>
      <c r="I359" s="102"/>
    </row>
    <row r="360" spans="7:9" ht="15.75">
      <c r="G360" s="25"/>
      <c r="I360" s="102"/>
    </row>
    <row r="361" spans="7:9" ht="15.75">
      <c r="G361" s="25"/>
      <c r="I361" s="102"/>
    </row>
    <row r="362" spans="7:9" ht="15.75">
      <c r="G362" s="25"/>
      <c r="I362" s="102"/>
    </row>
    <row r="363" spans="7:9" ht="15.75">
      <c r="G363" s="25"/>
      <c r="I363" s="102"/>
    </row>
    <row r="364" spans="7:9" ht="15.75">
      <c r="G364" s="25"/>
      <c r="I364" s="102"/>
    </row>
    <row r="365" spans="7:9" ht="15.75">
      <c r="G365" s="25"/>
      <c r="I365" s="102"/>
    </row>
    <row r="366" spans="7:9" ht="15.75">
      <c r="G366" s="25"/>
      <c r="I366" s="102"/>
    </row>
    <row r="367" spans="7:9" ht="15.75">
      <c r="G367" s="25"/>
      <c r="I367" s="102"/>
    </row>
    <row r="368" spans="7:9" ht="15.75">
      <c r="G368" s="25"/>
      <c r="I368" s="102"/>
    </row>
    <row r="369" spans="7:9" ht="15.75">
      <c r="G369" s="25"/>
      <c r="I369" s="102"/>
    </row>
    <row r="370" spans="7:9" ht="15.75">
      <c r="G370" s="25"/>
      <c r="I370" s="102"/>
    </row>
    <row r="371" spans="7:9" ht="15.75">
      <c r="G371" s="25"/>
      <c r="I371" s="102"/>
    </row>
    <row r="372" spans="7:9" ht="15.75">
      <c r="G372" s="25"/>
      <c r="I372" s="102"/>
    </row>
    <row r="373" spans="7:9" ht="15.75">
      <c r="G373" s="25"/>
      <c r="I373" s="102"/>
    </row>
    <row r="374" spans="7:9" ht="15.75">
      <c r="G374" s="25"/>
      <c r="I374" s="102"/>
    </row>
    <row r="375" spans="7:9" ht="15.75">
      <c r="G375" s="25"/>
      <c r="I375" s="102"/>
    </row>
    <row r="376" spans="7:9" ht="15.75">
      <c r="G376" s="25"/>
      <c r="I376" s="102"/>
    </row>
    <row r="377" spans="7:9" ht="15.75">
      <c r="G377" s="25"/>
      <c r="I377" s="102"/>
    </row>
    <row r="378" spans="7:9" ht="15.75">
      <c r="G378" s="25"/>
      <c r="I378" s="102"/>
    </row>
    <row r="379" spans="7:9" ht="15.75">
      <c r="G379" s="25"/>
      <c r="I379" s="102"/>
    </row>
    <row r="380" spans="7:9" ht="15.75">
      <c r="G380" s="25"/>
      <c r="I380" s="102"/>
    </row>
    <row r="381" spans="7:9" ht="15.75">
      <c r="G381" s="25"/>
      <c r="I381" s="102"/>
    </row>
    <row r="382" spans="7:9" ht="15.75">
      <c r="G382" s="25"/>
      <c r="I382" s="102"/>
    </row>
    <row r="383" spans="7:9" ht="15.75">
      <c r="G383" s="25"/>
      <c r="I383" s="102"/>
    </row>
    <row r="384" spans="7:9" ht="15.75">
      <c r="G384" s="25"/>
      <c r="I384" s="102"/>
    </row>
    <row r="385" spans="7:9" ht="15.75">
      <c r="G385" s="25"/>
      <c r="I385" s="102"/>
    </row>
    <row r="386" spans="7:9" ht="15.75">
      <c r="G386" s="25"/>
      <c r="I386" s="102"/>
    </row>
    <row r="387" spans="7:9" ht="15.75">
      <c r="G387" s="25"/>
      <c r="I387" s="102"/>
    </row>
    <row r="388" spans="7:9" ht="15.75">
      <c r="G388" s="25"/>
      <c r="I388" s="102"/>
    </row>
    <row r="389" spans="7:9" ht="15.75">
      <c r="G389" s="25"/>
      <c r="I389" s="102"/>
    </row>
    <row r="390" spans="7:9" ht="15.75">
      <c r="G390" s="25"/>
      <c r="I390" s="102"/>
    </row>
    <row r="391" spans="7:9" ht="15.75">
      <c r="G391" s="25"/>
      <c r="I391" s="102"/>
    </row>
    <row r="392" spans="7:9" ht="15.75">
      <c r="G392" s="25"/>
      <c r="I392" s="102"/>
    </row>
    <row r="393" spans="7:9" ht="15.75">
      <c r="G393" s="25"/>
      <c r="I393" s="102"/>
    </row>
    <row r="394" spans="7:9" ht="15.75">
      <c r="G394" s="25"/>
      <c r="I394" s="102"/>
    </row>
    <row r="395" spans="7:9" ht="15.75">
      <c r="G395" s="25"/>
      <c r="I395" s="102"/>
    </row>
    <row r="396" spans="7:9" ht="15.75">
      <c r="G396" s="25"/>
      <c r="I396" s="102"/>
    </row>
    <row r="397" spans="7:9" ht="15.75">
      <c r="G397" s="25"/>
      <c r="I397" s="102"/>
    </row>
    <row r="398" spans="7:9" ht="15.75">
      <c r="G398" s="25"/>
      <c r="I398" s="102"/>
    </row>
    <row r="399" spans="7:9" ht="15.75">
      <c r="G399" s="25"/>
      <c r="I399" s="102"/>
    </row>
    <row r="400" spans="7:9" ht="15.75">
      <c r="G400" s="25"/>
      <c r="I400" s="102"/>
    </row>
    <row r="401" spans="7:9" ht="15.75">
      <c r="G401" s="25"/>
      <c r="I401" s="102"/>
    </row>
    <row r="402" spans="7:9" ht="15.75">
      <c r="G402" s="25"/>
      <c r="I402" s="102"/>
    </row>
    <row r="403" ht="15.75">
      <c r="I403" s="102"/>
    </row>
    <row r="404" ht="15.75">
      <c r="I404" s="102"/>
    </row>
    <row r="405" ht="15.75">
      <c r="I405" s="102"/>
    </row>
    <row r="406" ht="15.75">
      <c r="I406" s="102"/>
    </row>
    <row r="407" ht="15.75">
      <c r="I407" s="102"/>
    </row>
    <row r="408" ht="15.75">
      <c r="I408" s="102"/>
    </row>
    <row r="409" ht="15.75">
      <c r="I409" s="102"/>
    </row>
    <row r="410" ht="15.75">
      <c r="I410" s="102"/>
    </row>
    <row r="411" ht="15.75">
      <c r="I411" s="102"/>
    </row>
    <row r="412" ht="15.75">
      <c r="I412" s="102"/>
    </row>
    <row r="413" ht="15.75">
      <c r="I413" s="102"/>
    </row>
    <row r="414" ht="15.75">
      <c r="I414" s="102"/>
    </row>
    <row r="415" ht="15.75">
      <c r="I415" s="102"/>
    </row>
    <row r="416" ht="15.75">
      <c r="I416" s="102"/>
    </row>
    <row r="417" ht="15.75">
      <c r="I417" s="102"/>
    </row>
    <row r="418" ht="15.75">
      <c r="I418" s="102"/>
    </row>
    <row r="419" ht="15.75">
      <c r="I419" s="102"/>
    </row>
    <row r="420" ht="15.75">
      <c r="I420" s="102"/>
    </row>
    <row r="421" ht="15.75">
      <c r="I421" s="102"/>
    </row>
    <row r="422" ht="15.75">
      <c r="I422" s="102"/>
    </row>
    <row r="423" ht="15.75">
      <c r="I423" s="102"/>
    </row>
    <row r="424" ht="15.75">
      <c r="I424" s="102"/>
    </row>
    <row r="425" ht="15.75">
      <c r="I425" s="102"/>
    </row>
    <row r="426" ht="15.75">
      <c r="I426" s="102"/>
    </row>
    <row r="427" ht="15.75">
      <c r="I427" s="102"/>
    </row>
    <row r="428" ht="15.75">
      <c r="I428" s="102"/>
    </row>
    <row r="429" ht="15.75">
      <c r="I429" s="102"/>
    </row>
    <row r="430" ht="15.75">
      <c r="I430" s="102"/>
    </row>
    <row r="431" ht="15.75">
      <c r="I431" s="102"/>
    </row>
    <row r="432" ht="15.75">
      <c r="I432" s="102"/>
    </row>
    <row r="433" ht="15.75">
      <c r="I433" s="102"/>
    </row>
    <row r="434" ht="15.75">
      <c r="I434" s="102"/>
    </row>
    <row r="435" ht="15.75">
      <c r="I435" s="102"/>
    </row>
    <row r="436" ht="15.75">
      <c r="I436" s="102"/>
    </row>
    <row r="437" ht="15.75">
      <c r="I437" s="102"/>
    </row>
    <row r="438" ht="15.75">
      <c r="I438" s="102"/>
    </row>
    <row r="439" ht="15.75">
      <c r="I439" s="102"/>
    </row>
    <row r="440" ht="15.75">
      <c r="I440" s="102"/>
    </row>
    <row r="441" ht="15.75">
      <c r="I441" s="102"/>
    </row>
    <row r="442" ht="15.75">
      <c r="I442" s="102"/>
    </row>
    <row r="443" ht="15.75">
      <c r="I443" s="102"/>
    </row>
    <row r="444" ht="15.75">
      <c r="I444" s="102"/>
    </row>
    <row r="445" ht="15.75">
      <c r="I445" s="102"/>
    </row>
    <row r="446" ht="15.75">
      <c r="I446" s="102"/>
    </row>
    <row r="447" ht="15.75">
      <c r="I447" s="102"/>
    </row>
    <row r="448" ht="15.75">
      <c r="I448" s="102"/>
    </row>
    <row r="449" ht="15.75">
      <c r="I449" s="102"/>
    </row>
    <row r="450" ht="15.75">
      <c r="I450" s="102"/>
    </row>
    <row r="451" ht="15.75">
      <c r="I451" s="102"/>
    </row>
    <row r="452" ht="15.75">
      <c r="I452" s="102"/>
    </row>
    <row r="453" ht="15.75">
      <c r="I453" s="102"/>
    </row>
    <row r="454" ht="15.75">
      <c r="I454" s="102"/>
    </row>
    <row r="455" ht="15.75">
      <c r="I455" s="102"/>
    </row>
    <row r="456" ht="15.75">
      <c r="I456" s="102"/>
    </row>
    <row r="457" ht="15.75">
      <c r="I457" s="102"/>
    </row>
    <row r="458" ht="15.75">
      <c r="I458" s="102"/>
    </row>
    <row r="459" ht="15.75">
      <c r="I459" s="102"/>
    </row>
    <row r="460" ht="15.75">
      <c r="I460" s="102"/>
    </row>
    <row r="461" ht="15.75">
      <c r="I461" s="102"/>
    </row>
    <row r="462" ht="15.75">
      <c r="I462" s="102"/>
    </row>
    <row r="463" ht="15.75">
      <c r="I463" s="102"/>
    </row>
    <row r="464" ht="15.75">
      <c r="I464" s="102"/>
    </row>
    <row r="465" ht="15.75">
      <c r="I465" s="102"/>
    </row>
    <row r="466" ht="15.75">
      <c r="I466" s="102"/>
    </row>
    <row r="467" ht="15.75">
      <c r="I467" s="102"/>
    </row>
    <row r="468" ht="15.75">
      <c r="I468" s="102"/>
    </row>
    <row r="469" ht="15.75">
      <c r="I469" s="102"/>
    </row>
    <row r="470" ht="15.75">
      <c r="I470" s="102"/>
    </row>
    <row r="471" ht="15.75">
      <c r="I471" s="102"/>
    </row>
    <row r="472" ht="15.75">
      <c r="I472" s="102"/>
    </row>
    <row r="473" ht="15.75">
      <c r="I473" s="102"/>
    </row>
    <row r="474" ht="15.75">
      <c r="I474" s="102"/>
    </row>
    <row r="475" ht="15.75">
      <c r="I475" s="102"/>
    </row>
    <row r="476" ht="15.75">
      <c r="I476" s="102"/>
    </row>
    <row r="477" ht="15.75">
      <c r="I477" s="102"/>
    </row>
    <row r="478" ht="15.75">
      <c r="I478" s="102"/>
    </row>
    <row r="479" ht="15.75">
      <c r="I479" s="102"/>
    </row>
    <row r="480" ht="15.75">
      <c r="I480" s="102"/>
    </row>
    <row r="481" ht="15.75">
      <c r="I481" s="102"/>
    </row>
    <row r="482" ht="15.75">
      <c r="I482" s="102"/>
    </row>
    <row r="483" ht="15.75">
      <c r="I483" s="102"/>
    </row>
    <row r="484" ht="15.75">
      <c r="I484" s="102"/>
    </row>
    <row r="485" ht="15.75">
      <c r="I485" s="102"/>
    </row>
    <row r="486" ht="15.75">
      <c r="I486" s="102"/>
    </row>
    <row r="487" ht="15.75">
      <c r="I487" s="102"/>
    </row>
    <row r="488" ht="15.75">
      <c r="I488" s="102"/>
    </row>
    <row r="489" ht="15.75">
      <c r="I489" s="102"/>
    </row>
    <row r="490" ht="15.75">
      <c r="I490" s="102"/>
    </row>
    <row r="491" ht="15.75">
      <c r="I491" s="102"/>
    </row>
    <row r="492" ht="15.75">
      <c r="I492" s="102"/>
    </row>
    <row r="493" ht="15.75">
      <c r="I493" s="102"/>
    </row>
    <row r="494" ht="15.75">
      <c r="I494" s="102"/>
    </row>
    <row r="495" ht="15.75">
      <c r="I495" s="102"/>
    </row>
    <row r="496" ht="15.75">
      <c r="I496" s="102"/>
    </row>
    <row r="497" ht="15.75">
      <c r="I497" s="102"/>
    </row>
    <row r="498" ht="15.75">
      <c r="I498" s="102"/>
    </row>
    <row r="499" ht="15.75">
      <c r="I499" s="102"/>
    </row>
    <row r="500" ht="15.75">
      <c r="I500" s="102"/>
    </row>
    <row r="501" ht="15.75">
      <c r="I501" s="102"/>
    </row>
    <row r="502" ht="15.75">
      <c r="I502" s="102"/>
    </row>
    <row r="503" ht="15.75">
      <c r="I503" s="102"/>
    </row>
    <row r="504" ht="15.75">
      <c r="I504" s="102"/>
    </row>
    <row r="505" ht="15.75">
      <c r="I505" s="102"/>
    </row>
    <row r="506" ht="15.75">
      <c r="I506" s="102"/>
    </row>
    <row r="507" ht="15.75">
      <c r="I507" s="102"/>
    </row>
    <row r="508" ht="15.75">
      <c r="I508" s="102"/>
    </row>
    <row r="509" ht="15.75">
      <c r="I509" s="102"/>
    </row>
    <row r="510" ht="15.75">
      <c r="I510" s="102"/>
    </row>
    <row r="511" ht="15.75">
      <c r="I511" s="102"/>
    </row>
    <row r="512" ht="15.75">
      <c r="I512" s="102"/>
    </row>
    <row r="513" ht="15.75">
      <c r="I513" s="102"/>
    </row>
    <row r="514" ht="15.75">
      <c r="I514" s="102"/>
    </row>
    <row r="515" ht="15.75">
      <c r="I515" s="102"/>
    </row>
    <row r="516" ht="15.75">
      <c r="I516" s="102"/>
    </row>
    <row r="517" ht="15.75">
      <c r="I517" s="102"/>
    </row>
    <row r="518" ht="15.75">
      <c r="I518" s="102"/>
    </row>
    <row r="519" ht="15.75">
      <c r="I519" s="102"/>
    </row>
    <row r="520" ht="15.75">
      <c r="I520" s="102"/>
    </row>
    <row r="521" ht="15.75">
      <c r="I521" s="102"/>
    </row>
    <row r="522" ht="15.75">
      <c r="I522" s="102"/>
    </row>
    <row r="523" ht="15.75">
      <c r="I523" s="102"/>
    </row>
    <row r="524" ht="15.75">
      <c r="I524" s="102"/>
    </row>
    <row r="525" ht="15.75">
      <c r="I525" s="102"/>
    </row>
    <row r="526" ht="15.75">
      <c r="I526" s="102"/>
    </row>
    <row r="527" ht="15.75">
      <c r="I527" s="102"/>
    </row>
    <row r="528" ht="15.75">
      <c r="I528" s="102"/>
    </row>
    <row r="529" ht="15.75">
      <c r="I529" s="102"/>
    </row>
    <row r="530" ht="15.75">
      <c r="I530" s="102"/>
    </row>
    <row r="531" ht="15.75">
      <c r="I531" s="102"/>
    </row>
    <row r="532" ht="15.75">
      <c r="I532" s="102"/>
    </row>
    <row r="533" ht="15.75">
      <c r="I533" s="102"/>
    </row>
    <row r="534" ht="15.75">
      <c r="I534" s="102"/>
    </row>
    <row r="535" ht="15.75">
      <c r="I535" s="102"/>
    </row>
    <row r="536" ht="15.75">
      <c r="I536" s="102"/>
    </row>
    <row r="537" ht="15.75">
      <c r="I537" s="102"/>
    </row>
    <row r="538" ht="15.75">
      <c r="I538" s="102"/>
    </row>
    <row r="539" ht="15.75">
      <c r="I539" s="102"/>
    </row>
    <row r="540" ht="15.75">
      <c r="I540" s="102"/>
    </row>
    <row r="541" ht="15.75">
      <c r="I541" s="102"/>
    </row>
    <row r="542" ht="15.75">
      <c r="I542" s="102"/>
    </row>
    <row r="543" ht="15.75">
      <c r="I543" s="102"/>
    </row>
    <row r="544" ht="15.75">
      <c r="I544" s="102"/>
    </row>
    <row r="545" ht="15.75">
      <c r="I545" s="102"/>
    </row>
    <row r="546" ht="15.75">
      <c r="I546" s="102"/>
    </row>
    <row r="547" ht="15.75">
      <c r="I547" s="102"/>
    </row>
    <row r="548" ht="15.75">
      <c r="I548" s="102"/>
    </row>
    <row r="549" ht="15.75">
      <c r="I549" s="102"/>
    </row>
    <row r="550" ht="15.75">
      <c r="I550" s="102"/>
    </row>
    <row r="551" ht="15.75">
      <c r="I551" s="102"/>
    </row>
    <row r="552" ht="15.75">
      <c r="I552" s="102"/>
    </row>
    <row r="553" ht="15.75">
      <c r="I553" s="102"/>
    </row>
    <row r="554" ht="15.75">
      <c r="I554" s="102"/>
    </row>
    <row r="555" ht="15.75">
      <c r="I555" s="102"/>
    </row>
    <row r="556" ht="15.75">
      <c r="I556" s="102"/>
    </row>
    <row r="557" ht="15.75">
      <c r="I557" s="102"/>
    </row>
    <row r="558" ht="15.75">
      <c r="I558" s="102"/>
    </row>
    <row r="559" ht="15.75">
      <c r="I559" s="102"/>
    </row>
    <row r="560" ht="15.75">
      <c r="I560" s="102"/>
    </row>
    <row r="561" ht="15.75">
      <c r="I561" s="102"/>
    </row>
    <row r="562" ht="15.75">
      <c r="I562" s="102"/>
    </row>
    <row r="563" ht="15.75">
      <c r="I563" s="102"/>
    </row>
    <row r="564" ht="15.75">
      <c r="I564" s="102"/>
    </row>
    <row r="565" ht="15.75">
      <c r="I565" s="102"/>
    </row>
    <row r="566" ht="15.75">
      <c r="I566" s="102"/>
    </row>
    <row r="567" ht="15.75">
      <c r="I567" s="102"/>
    </row>
    <row r="568" ht="15.75">
      <c r="I568" s="102"/>
    </row>
    <row r="569" ht="15.75">
      <c r="I569" s="102"/>
    </row>
    <row r="570" ht="15.75">
      <c r="I570" s="102"/>
    </row>
    <row r="571" ht="15.75">
      <c r="I571" s="102"/>
    </row>
    <row r="572" ht="15.75">
      <c r="I572" s="102"/>
    </row>
    <row r="573" ht="15.75">
      <c r="I573" s="102"/>
    </row>
    <row r="574" ht="15.75">
      <c r="I574" s="102"/>
    </row>
    <row r="575" ht="15.75">
      <c r="I575" s="102"/>
    </row>
    <row r="576" ht="15.75">
      <c r="I576" s="102"/>
    </row>
    <row r="577" ht="15.75">
      <c r="I577" s="102"/>
    </row>
    <row r="578" ht="15.75">
      <c r="I578" s="102"/>
    </row>
    <row r="579" ht="15.75">
      <c r="I579" s="102"/>
    </row>
    <row r="580" ht="15.75">
      <c r="I580" s="102"/>
    </row>
    <row r="581" ht="15.75">
      <c r="I581" s="102"/>
    </row>
    <row r="582" ht="15.75">
      <c r="I582" s="102"/>
    </row>
    <row r="583" ht="15.75">
      <c r="I583" s="102"/>
    </row>
    <row r="584" ht="15.75">
      <c r="I584" s="102"/>
    </row>
    <row r="585" ht="15.75">
      <c r="I585" s="102"/>
    </row>
    <row r="586" ht="15.75">
      <c r="I586" s="102"/>
    </row>
    <row r="587" ht="15.75">
      <c r="I587" s="102"/>
    </row>
    <row r="588" ht="15.75">
      <c r="I588" s="102"/>
    </row>
    <row r="589" ht="15.75">
      <c r="I589" s="102"/>
    </row>
    <row r="590" ht="15.75">
      <c r="I590" s="102"/>
    </row>
    <row r="591" ht="15.75">
      <c r="I591" s="102"/>
    </row>
    <row r="592" ht="15.75">
      <c r="I592" s="102"/>
    </row>
    <row r="593" ht="15.75">
      <c r="I593" s="102"/>
    </row>
    <row r="594" ht="15.75">
      <c r="I594" s="102"/>
    </row>
    <row r="595" ht="15.75">
      <c r="I595" s="102"/>
    </row>
    <row r="596" ht="15.75">
      <c r="I596" s="102"/>
    </row>
    <row r="597" ht="15.75">
      <c r="I597" s="102"/>
    </row>
    <row r="598" ht="15.75">
      <c r="I598" s="102"/>
    </row>
    <row r="599" ht="15.75">
      <c r="I599" s="102"/>
    </row>
    <row r="600" ht="15.75">
      <c r="I600" s="102"/>
    </row>
    <row r="601" ht="15.75">
      <c r="I601" s="102"/>
    </row>
    <row r="602" ht="15.75">
      <c r="I602" s="102"/>
    </row>
    <row r="603" ht="15.75">
      <c r="I603" s="102"/>
    </row>
    <row r="604" ht="15.75">
      <c r="I604" s="102"/>
    </row>
    <row r="605" ht="15.75">
      <c r="I605" s="102"/>
    </row>
    <row r="606" ht="15.75">
      <c r="I606" s="102"/>
    </row>
    <row r="607" ht="15.75">
      <c r="I607" s="102"/>
    </row>
    <row r="608" ht="15.75">
      <c r="I608" s="102"/>
    </row>
    <row r="609" ht="15.75">
      <c r="I609" s="102"/>
    </row>
    <row r="610" ht="15.75">
      <c r="I610" s="102"/>
    </row>
    <row r="611" ht="15.75">
      <c r="I611" s="102"/>
    </row>
    <row r="612" ht="15.75">
      <c r="I612" s="102"/>
    </row>
    <row r="613" ht="15.75">
      <c r="I613" s="102"/>
    </row>
    <row r="614" ht="15.75">
      <c r="I614" s="102"/>
    </row>
    <row r="615" ht="15.75">
      <c r="I615" s="102"/>
    </row>
    <row r="616" ht="15.75">
      <c r="I616" s="102"/>
    </row>
    <row r="617" ht="15.75">
      <c r="I617" s="102"/>
    </row>
    <row r="618" ht="15.75">
      <c r="I618" s="102"/>
    </row>
    <row r="619" ht="15.75">
      <c r="I619" s="102"/>
    </row>
    <row r="620" ht="15.75">
      <c r="I620" s="102"/>
    </row>
    <row r="621" ht="15.75">
      <c r="I621" s="102"/>
    </row>
    <row r="622" ht="15.75">
      <c r="I622" s="102"/>
    </row>
    <row r="623" ht="15.75">
      <c r="I623" s="102"/>
    </row>
    <row r="624" ht="15.75">
      <c r="I624" s="102"/>
    </row>
    <row r="625" ht="15.75">
      <c r="I625" s="102"/>
    </row>
    <row r="626" ht="15.75">
      <c r="I626" s="102"/>
    </row>
    <row r="627" ht="15.75">
      <c r="I627" s="102"/>
    </row>
    <row r="628" ht="15.75">
      <c r="I628" s="102"/>
    </row>
    <row r="629" ht="15.75">
      <c r="I629" s="102"/>
    </row>
    <row r="630" ht="15.75">
      <c r="I630" s="102"/>
    </row>
    <row r="631" ht="15.75">
      <c r="I631" s="102"/>
    </row>
    <row r="632" ht="15.75">
      <c r="I632" s="102"/>
    </row>
    <row r="633" ht="15.75">
      <c r="I633" s="102"/>
    </row>
    <row r="634" ht="15.75">
      <c r="I634" s="102"/>
    </row>
    <row r="635" ht="15.75">
      <c r="I635" s="102"/>
    </row>
    <row r="636" ht="15.75">
      <c r="I636" s="102"/>
    </row>
    <row r="637" ht="15.75">
      <c r="I637" s="102"/>
    </row>
    <row r="638" ht="15.75">
      <c r="I638" s="102"/>
    </row>
    <row r="639" ht="15.75">
      <c r="I639" s="102"/>
    </row>
    <row r="640" ht="15.75">
      <c r="I640" s="102"/>
    </row>
    <row r="641" ht="15.75">
      <c r="I641" s="102"/>
    </row>
    <row r="642" ht="15.75">
      <c r="I642" s="102"/>
    </row>
    <row r="643" ht="15.75">
      <c r="I643" s="102"/>
    </row>
    <row r="644" ht="15.75">
      <c r="I644" s="102"/>
    </row>
    <row r="645" ht="15.75">
      <c r="I645" s="102"/>
    </row>
    <row r="646" ht="15.75">
      <c r="I646" s="102"/>
    </row>
    <row r="647" ht="15.75">
      <c r="I647" s="102"/>
    </row>
    <row r="648" ht="15.75">
      <c r="I648" s="102"/>
    </row>
    <row r="649" ht="15.75">
      <c r="I649" s="102"/>
    </row>
    <row r="650" ht="15.75">
      <c r="I650" s="102"/>
    </row>
    <row r="651" ht="15.75">
      <c r="I651" s="102"/>
    </row>
    <row r="652" ht="15.75">
      <c r="I652" s="102"/>
    </row>
    <row r="653" ht="15.75">
      <c r="I653" s="102"/>
    </row>
    <row r="654" ht="15.75">
      <c r="I654" s="102"/>
    </row>
    <row r="655" ht="15.75">
      <c r="I655" s="102"/>
    </row>
    <row r="656" ht="15.75">
      <c r="I656" s="102"/>
    </row>
    <row r="657" ht="15.75">
      <c r="I657" s="102"/>
    </row>
    <row r="658" ht="15.75">
      <c r="I658" s="102"/>
    </row>
    <row r="659" ht="15.75">
      <c r="I659" s="102"/>
    </row>
    <row r="660" ht="15.75">
      <c r="I660" s="102"/>
    </row>
    <row r="661" ht="15.75">
      <c r="I661" s="102"/>
    </row>
    <row r="662" ht="15.75">
      <c r="I662" s="102"/>
    </row>
    <row r="663" ht="15.75">
      <c r="I663" s="102"/>
    </row>
    <row r="664" ht="15.75">
      <c r="I664" s="102"/>
    </row>
    <row r="665" ht="15.75">
      <c r="I665" s="102"/>
    </row>
    <row r="666" ht="15.75">
      <c r="I666" s="102"/>
    </row>
    <row r="667" ht="15.75">
      <c r="I667" s="102"/>
    </row>
    <row r="668" ht="15.75">
      <c r="I668" s="102"/>
    </row>
    <row r="669" ht="15.75">
      <c r="I669" s="102"/>
    </row>
    <row r="670" ht="15.75">
      <c r="I670" s="102"/>
    </row>
    <row r="671" ht="15.75">
      <c r="I671" s="102"/>
    </row>
    <row r="672" ht="15.75">
      <c r="I672" s="102"/>
    </row>
    <row r="673" ht="15.75">
      <c r="I673" s="102"/>
    </row>
    <row r="674" ht="15.75">
      <c r="I674" s="102"/>
    </row>
    <row r="675" ht="15.75">
      <c r="I675" s="102"/>
    </row>
    <row r="676" ht="15.75">
      <c r="I676" s="102"/>
    </row>
    <row r="677" ht="15.75">
      <c r="I677" s="102"/>
    </row>
    <row r="678" ht="15.75">
      <c r="I678" s="102"/>
    </row>
    <row r="679" ht="15.75">
      <c r="I679" s="102"/>
    </row>
    <row r="680" ht="15.75">
      <c r="I680" s="102"/>
    </row>
    <row r="681" ht="15.75">
      <c r="I681" s="102"/>
    </row>
    <row r="682" ht="15.75">
      <c r="I682" s="102"/>
    </row>
    <row r="683" ht="15.75">
      <c r="I683" s="102"/>
    </row>
    <row r="684" ht="15.75">
      <c r="I684" s="102"/>
    </row>
    <row r="685" ht="15.75">
      <c r="I685" s="102"/>
    </row>
    <row r="686" ht="15.75">
      <c r="I686" s="102"/>
    </row>
    <row r="687" ht="15.75">
      <c r="I687" s="102"/>
    </row>
    <row r="688" ht="15.75">
      <c r="I688" s="102"/>
    </row>
    <row r="689" ht="15.75">
      <c r="I689" s="102"/>
    </row>
    <row r="690" ht="15.75">
      <c r="I690" s="102"/>
    </row>
    <row r="691" ht="15.75">
      <c r="I691" s="102"/>
    </row>
    <row r="692" ht="15.75">
      <c r="I692" s="102"/>
    </row>
    <row r="693" ht="15.75">
      <c r="I693" s="102"/>
    </row>
    <row r="694" ht="15.75">
      <c r="I694" s="102"/>
    </row>
    <row r="695" ht="15.75">
      <c r="I695" s="102"/>
    </row>
    <row r="696" ht="15.75">
      <c r="I696" s="102"/>
    </row>
    <row r="697" ht="15.75">
      <c r="I697" s="102"/>
    </row>
    <row r="698" ht="15.75">
      <c r="I698" s="102"/>
    </row>
    <row r="699" ht="15.75">
      <c r="I699" s="102"/>
    </row>
    <row r="700" ht="15.75">
      <c r="I700" s="102"/>
    </row>
    <row r="701" ht="15.75">
      <c r="I701" s="102"/>
    </row>
    <row r="702" ht="15.75">
      <c r="I702" s="102"/>
    </row>
    <row r="703" ht="15.75">
      <c r="I703" s="102"/>
    </row>
    <row r="704" ht="15.75">
      <c r="I704" s="102"/>
    </row>
    <row r="705" ht="15.75">
      <c r="I705" s="102"/>
    </row>
    <row r="706" ht="15.75">
      <c r="I706" s="102"/>
    </row>
    <row r="707" ht="15.75">
      <c r="I707" s="102"/>
    </row>
    <row r="708" ht="15.75">
      <c r="I708" s="102"/>
    </row>
    <row r="709" ht="15.75">
      <c r="I709" s="102"/>
    </row>
    <row r="710" ht="15.75">
      <c r="I710" s="102"/>
    </row>
    <row r="711" ht="15.75">
      <c r="I711" s="102"/>
    </row>
    <row r="712" ht="15.75">
      <c r="I712" s="102"/>
    </row>
    <row r="713" ht="15.75">
      <c r="I713" s="102"/>
    </row>
    <row r="714" ht="15.75">
      <c r="I714" s="102"/>
    </row>
    <row r="715" ht="15.75">
      <c r="I715" s="102"/>
    </row>
    <row r="716" ht="15.75">
      <c r="I716" s="102"/>
    </row>
    <row r="717" ht="15.75">
      <c r="I717" s="102"/>
    </row>
    <row r="718" ht="15.75">
      <c r="I718" s="102"/>
    </row>
    <row r="719" ht="15.75">
      <c r="I719" s="102"/>
    </row>
    <row r="720" ht="15.75">
      <c r="I720" s="102"/>
    </row>
    <row r="721" ht="15.75">
      <c r="I721" s="102"/>
    </row>
    <row r="722" ht="15.75">
      <c r="I722" s="102"/>
    </row>
    <row r="723" ht="15.75">
      <c r="I723" s="102"/>
    </row>
    <row r="724" ht="15.75">
      <c r="I724" s="102"/>
    </row>
    <row r="725" ht="15.75">
      <c r="I725" s="102"/>
    </row>
    <row r="726" ht="15.75">
      <c r="I726" s="102"/>
    </row>
    <row r="727" ht="15.75">
      <c r="I727" s="102"/>
    </row>
    <row r="728" ht="15.75">
      <c r="I728" s="102"/>
    </row>
    <row r="729" ht="15.75">
      <c r="I729" s="102"/>
    </row>
    <row r="730" ht="15.75">
      <c r="I730" s="102"/>
    </row>
    <row r="731" ht="15.75">
      <c r="I731" s="102"/>
    </row>
    <row r="732" ht="15.75">
      <c r="I732" s="102"/>
    </row>
    <row r="733" ht="15.75">
      <c r="I733" s="102"/>
    </row>
    <row r="734" ht="15.75">
      <c r="I734" s="102"/>
    </row>
    <row r="735" ht="15.75">
      <c r="I735" s="102"/>
    </row>
    <row r="736" ht="15.75">
      <c r="I736" s="102"/>
    </row>
    <row r="737" ht="15.75">
      <c r="I737" s="102"/>
    </row>
    <row r="738" ht="15.75">
      <c r="I738" s="102"/>
    </row>
    <row r="739" ht="15.75">
      <c r="I739" s="102"/>
    </row>
    <row r="740" ht="15.75">
      <c r="I740" s="102"/>
    </row>
    <row r="741" ht="15.75">
      <c r="I741" s="102"/>
    </row>
    <row r="742" ht="15.75">
      <c r="I742" s="102"/>
    </row>
    <row r="743" ht="15.75">
      <c r="I743" s="102"/>
    </row>
    <row r="744" ht="15.75">
      <c r="I744" s="102"/>
    </row>
    <row r="745" ht="15.75">
      <c r="I745" s="102"/>
    </row>
    <row r="746" ht="15.75">
      <c r="I746" s="102"/>
    </row>
    <row r="747" ht="15.75">
      <c r="I747" s="102"/>
    </row>
    <row r="748" ht="15.75">
      <c r="I748" s="102"/>
    </row>
    <row r="749" ht="15.75">
      <c r="I749" s="102"/>
    </row>
    <row r="750" ht="15.75">
      <c r="I750" s="102"/>
    </row>
    <row r="751" ht="15.75">
      <c r="I751" s="102"/>
    </row>
    <row r="752" ht="15.75">
      <c r="I752" s="102"/>
    </row>
    <row r="753" ht="15.75">
      <c r="I753" s="102"/>
    </row>
    <row r="754" ht="15.75">
      <c r="I754" s="102"/>
    </row>
    <row r="755" ht="15.75">
      <c r="I755" s="102"/>
    </row>
    <row r="756" ht="15.75">
      <c r="I756" s="102"/>
    </row>
    <row r="757" ht="15.75">
      <c r="I757" s="102"/>
    </row>
    <row r="758" ht="15.75">
      <c r="I758" s="102"/>
    </row>
    <row r="759" ht="15.75">
      <c r="I759" s="102"/>
    </row>
    <row r="760" ht="15.75">
      <c r="I760" s="102"/>
    </row>
    <row r="761" ht="15.75">
      <c r="I761" s="102"/>
    </row>
    <row r="762" ht="15.75">
      <c r="I762" s="102"/>
    </row>
    <row r="763" ht="15.75">
      <c r="I763" s="102"/>
    </row>
    <row r="764" ht="15.75">
      <c r="I764" s="102"/>
    </row>
    <row r="765" ht="15.75">
      <c r="I765" s="102"/>
    </row>
    <row r="766" ht="15.75">
      <c r="I766" s="102"/>
    </row>
    <row r="767" ht="15.75">
      <c r="I767" s="102"/>
    </row>
    <row r="768" ht="15.75">
      <c r="I768" s="102"/>
    </row>
    <row r="769" ht="15.75">
      <c r="I769" s="102"/>
    </row>
    <row r="770" ht="15.75">
      <c r="I770" s="102"/>
    </row>
    <row r="771" ht="15.75">
      <c r="I771" s="102"/>
    </row>
    <row r="772" ht="15.75">
      <c r="I772" s="102"/>
    </row>
    <row r="773" ht="15.75">
      <c r="I773" s="102"/>
    </row>
    <row r="774" ht="15.75">
      <c r="I774" s="102"/>
    </row>
    <row r="775" ht="15.75">
      <c r="I775" s="102"/>
    </row>
    <row r="776" ht="15.75">
      <c r="I776" s="102"/>
    </row>
    <row r="777" ht="15.75">
      <c r="I777" s="102"/>
    </row>
    <row r="778" ht="15.75">
      <c r="I778" s="102"/>
    </row>
    <row r="779" ht="15.75">
      <c r="I779" s="102"/>
    </row>
    <row r="780" ht="15.75">
      <c r="I780" s="102"/>
    </row>
    <row r="781" ht="15.75">
      <c r="I781" s="102"/>
    </row>
    <row r="782" ht="15.75">
      <c r="I782" s="102"/>
    </row>
    <row r="783" ht="15.75">
      <c r="I783" s="102"/>
    </row>
    <row r="784" ht="15.75">
      <c r="I784" s="102"/>
    </row>
    <row r="785" ht="15.75">
      <c r="I785" s="102"/>
    </row>
    <row r="786" ht="15.75">
      <c r="I786" s="102"/>
    </row>
    <row r="787" ht="15.75">
      <c r="I787" s="102"/>
    </row>
    <row r="788" ht="15.75">
      <c r="I788" s="102"/>
    </row>
    <row r="789" ht="15.75">
      <c r="I789" s="102"/>
    </row>
    <row r="790" ht="15.75">
      <c r="I790" s="102"/>
    </row>
    <row r="791" ht="15.75">
      <c r="I791" s="102"/>
    </row>
    <row r="792" ht="15.75">
      <c r="I792" s="102"/>
    </row>
    <row r="793" ht="15.75">
      <c r="I793" s="102"/>
    </row>
    <row r="794" ht="15.75">
      <c r="I794" s="102"/>
    </row>
    <row r="795" ht="15.75">
      <c r="I795" s="102"/>
    </row>
    <row r="796" ht="15.75">
      <c r="I796" s="102"/>
    </row>
    <row r="797" ht="15.75">
      <c r="I797" s="102"/>
    </row>
    <row r="798" ht="15.75">
      <c r="I798" s="102"/>
    </row>
    <row r="799" ht="15.75">
      <c r="I799" s="102"/>
    </row>
    <row r="800" ht="15.75">
      <c r="I800" s="102"/>
    </row>
    <row r="801" ht="15.75">
      <c r="I801" s="102"/>
    </row>
    <row r="802" ht="15.75">
      <c r="I802" s="102"/>
    </row>
    <row r="803" ht="15.75">
      <c r="I803" s="102"/>
    </row>
    <row r="804" ht="15.75">
      <c r="I804" s="102"/>
    </row>
    <row r="805" ht="15.75">
      <c r="I805" s="102"/>
    </row>
    <row r="806" ht="15.75">
      <c r="I806" s="102"/>
    </row>
    <row r="807" ht="15.75">
      <c r="I807" s="102"/>
    </row>
    <row r="808" ht="15.75">
      <c r="I808" s="102"/>
    </row>
    <row r="809" ht="15.75">
      <c r="I809" s="102"/>
    </row>
    <row r="810" ht="15.75">
      <c r="I810" s="102"/>
    </row>
    <row r="811" ht="15.75">
      <c r="I811" s="102"/>
    </row>
    <row r="812" ht="15.75">
      <c r="I812" s="102"/>
    </row>
    <row r="813" ht="15.75">
      <c r="I813" s="102"/>
    </row>
    <row r="814" ht="15.75">
      <c r="I814" s="102"/>
    </row>
    <row r="815" ht="15.75">
      <c r="I815" s="102"/>
    </row>
    <row r="816" ht="15.75">
      <c r="I816" s="102"/>
    </row>
    <row r="817" ht="15.75">
      <c r="I817" s="102"/>
    </row>
    <row r="818" ht="15.75">
      <c r="I818" s="102"/>
    </row>
    <row r="819" ht="15.75">
      <c r="I819" s="102"/>
    </row>
    <row r="820" ht="15.75">
      <c r="I820" s="102"/>
    </row>
    <row r="821" ht="15.75">
      <c r="I821" s="102"/>
    </row>
    <row r="822" ht="15.75">
      <c r="I822" s="102"/>
    </row>
    <row r="823" ht="15.75">
      <c r="I823" s="102"/>
    </row>
    <row r="824" ht="15.75">
      <c r="I824" s="102"/>
    </row>
    <row r="825" ht="15.75">
      <c r="I825" s="102"/>
    </row>
    <row r="826" ht="15.75">
      <c r="I826" s="102"/>
    </row>
    <row r="827" ht="15.75">
      <c r="I827" s="102"/>
    </row>
    <row r="828" ht="15.75">
      <c r="I828" s="102"/>
    </row>
    <row r="829" ht="15.75">
      <c r="I829" s="102"/>
    </row>
    <row r="830" ht="15.75">
      <c r="I830" s="102"/>
    </row>
    <row r="831" ht="15.75">
      <c r="I831" s="102"/>
    </row>
    <row r="832" ht="15.75">
      <c r="I832" s="102"/>
    </row>
    <row r="833" ht="15.75">
      <c r="I833" s="102"/>
    </row>
    <row r="834" ht="15.75">
      <c r="I834" s="102"/>
    </row>
    <row r="835" ht="15.75">
      <c r="I835" s="102"/>
    </row>
    <row r="836" ht="15.75">
      <c r="I836" s="102"/>
    </row>
    <row r="837" ht="15.75">
      <c r="I837" s="102"/>
    </row>
    <row r="838" ht="15.75">
      <c r="I838" s="102"/>
    </row>
    <row r="839" ht="15.75">
      <c r="I839" s="102"/>
    </row>
    <row r="840" ht="15.75">
      <c r="I840" s="102"/>
    </row>
    <row r="841" ht="15.75">
      <c r="I841" s="102"/>
    </row>
    <row r="842" ht="15.75">
      <c r="I842" s="102"/>
    </row>
    <row r="843" ht="15.75">
      <c r="I843" s="102"/>
    </row>
    <row r="844" ht="15.75">
      <c r="I844" s="102"/>
    </row>
    <row r="845" ht="15.75">
      <c r="I845" s="102"/>
    </row>
    <row r="846" ht="15.75">
      <c r="I846" s="102"/>
    </row>
    <row r="847" ht="15.75">
      <c r="I847" s="102"/>
    </row>
    <row r="848" ht="15.75">
      <c r="I848" s="102"/>
    </row>
    <row r="849" ht="15.75">
      <c r="I849" s="102"/>
    </row>
    <row r="850" ht="15.75">
      <c r="I850" s="102"/>
    </row>
    <row r="851" ht="15.75">
      <c r="I851" s="102"/>
    </row>
    <row r="852" ht="15.75">
      <c r="I852" s="102"/>
    </row>
    <row r="853" ht="15.75">
      <c r="I853" s="102"/>
    </row>
    <row r="854" ht="15.75">
      <c r="I854" s="102"/>
    </row>
    <row r="855" ht="15.75">
      <c r="I855" s="102"/>
    </row>
    <row r="856" ht="15.75">
      <c r="I856" s="102"/>
    </row>
    <row r="857" ht="15.75">
      <c r="I857" s="102"/>
    </row>
    <row r="858" ht="15.75">
      <c r="I858" s="102"/>
    </row>
    <row r="859" ht="15.75">
      <c r="I859" s="102"/>
    </row>
    <row r="860" ht="15.75">
      <c r="I860" s="102"/>
    </row>
    <row r="861" ht="15.75">
      <c r="I861" s="102"/>
    </row>
    <row r="862" ht="15.75">
      <c r="I862" s="102"/>
    </row>
    <row r="863" ht="15.75">
      <c r="I863" s="102"/>
    </row>
    <row r="864" ht="15.75">
      <c r="I864" s="102"/>
    </row>
    <row r="865" ht="15.75">
      <c r="I865" s="102"/>
    </row>
    <row r="866" ht="15.75">
      <c r="I866" s="102"/>
    </row>
    <row r="867" ht="15.75">
      <c r="I867" s="102"/>
    </row>
    <row r="868" ht="15.75">
      <c r="I868" s="102"/>
    </row>
    <row r="869" ht="15.75">
      <c r="I869" s="102"/>
    </row>
    <row r="870" ht="15.75">
      <c r="I870" s="102"/>
    </row>
    <row r="871" ht="15.75">
      <c r="I871" s="102"/>
    </row>
    <row r="872" ht="15.75">
      <c r="I872" s="102"/>
    </row>
    <row r="873" ht="15.75">
      <c r="I873" s="102"/>
    </row>
    <row r="874" ht="15.75">
      <c r="I874" s="102"/>
    </row>
    <row r="875" ht="15.75">
      <c r="I875" s="102"/>
    </row>
    <row r="876" ht="15.75">
      <c r="I876" s="102"/>
    </row>
    <row r="877" ht="15.75">
      <c r="I877" s="102"/>
    </row>
    <row r="878" ht="15.75">
      <c r="I878" s="102"/>
    </row>
    <row r="879" ht="15.75">
      <c r="I879" s="102"/>
    </row>
    <row r="880" ht="15.75">
      <c r="I880" s="102"/>
    </row>
    <row r="881" ht="15.75">
      <c r="I881" s="102"/>
    </row>
    <row r="882" ht="15.75">
      <c r="I882" s="102"/>
    </row>
    <row r="883" ht="15.75">
      <c r="I883" s="102"/>
    </row>
    <row r="884" ht="15.75">
      <c r="I884" s="102"/>
    </row>
    <row r="885" ht="15.75">
      <c r="I885" s="102"/>
    </row>
    <row r="886" ht="15.75">
      <c r="I886" s="102"/>
    </row>
    <row r="887" ht="15.75">
      <c r="I887" s="102"/>
    </row>
    <row r="888" ht="15.75">
      <c r="I888" s="102"/>
    </row>
    <row r="889" ht="15.75">
      <c r="I889" s="102"/>
    </row>
    <row r="890" ht="15.75">
      <c r="I890" s="102"/>
    </row>
    <row r="891" ht="15.75">
      <c r="I891" s="102"/>
    </row>
    <row r="892" ht="15.75">
      <c r="I892" s="102"/>
    </row>
    <row r="893" ht="15.75">
      <c r="I893" s="102"/>
    </row>
    <row r="894" ht="15.75">
      <c r="I894" s="102"/>
    </row>
    <row r="895" ht="15.75">
      <c r="I895" s="102"/>
    </row>
    <row r="896" ht="15.75">
      <c r="I896" s="102"/>
    </row>
    <row r="897" ht="15.75">
      <c r="I897" s="102"/>
    </row>
    <row r="898" ht="15.75">
      <c r="I898" s="102"/>
    </row>
    <row r="899" ht="15.75">
      <c r="I899" s="102"/>
    </row>
    <row r="900" ht="15.75">
      <c r="I900" s="102"/>
    </row>
    <row r="901" ht="15.75">
      <c r="I901" s="102"/>
    </row>
    <row r="902" ht="15.75">
      <c r="I902" s="102"/>
    </row>
    <row r="903" ht="15.75">
      <c r="I903" s="102"/>
    </row>
    <row r="904" ht="15.75">
      <c r="I904" s="102"/>
    </row>
    <row r="905" ht="15.75">
      <c r="I905" s="102"/>
    </row>
    <row r="906" ht="15.75">
      <c r="I906" s="102"/>
    </row>
    <row r="907" ht="15.75">
      <c r="I907" s="102"/>
    </row>
    <row r="908" ht="15.75">
      <c r="I908" s="102"/>
    </row>
    <row r="909" ht="15.75">
      <c r="I909" s="102"/>
    </row>
    <row r="910" ht="15.75">
      <c r="I910" s="102"/>
    </row>
    <row r="911" ht="15.75">
      <c r="I911" s="102"/>
    </row>
    <row r="912" ht="15.75">
      <c r="I912" s="102"/>
    </row>
    <row r="913" ht="15.75">
      <c r="I913" s="102"/>
    </row>
    <row r="914" ht="15.75">
      <c r="I914" s="102"/>
    </row>
    <row r="915" ht="15.75">
      <c r="I915" s="102"/>
    </row>
    <row r="916" ht="15.75">
      <c r="I916" s="102"/>
    </row>
    <row r="917" ht="15.75">
      <c r="I917" s="102"/>
    </row>
    <row r="918" ht="15.75">
      <c r="I918" s="102"/>
    </row>
    <row r="919" ht="15.75">
      <c r="I919" s="102"/>
    </row>
    <row r="920" ht="15.75">
      <c r="I920" s="102"/>
    </row>
    <row r="921" ht="15.75">
      <c r="I921" s="102"/>
    </row>
    <row r="922" ht="15.75">
      <c r="I922" s="102"/>
    </row>
    <row r="923" ht="15.75">
      <c r="I923" s="102"/>
    </row>
    <row r="924" ht="15.75">
      <c r="I924" s="102"/>
    </row>
    <row r="925" ht="15.75">
      <c r="I925" s="102"/>
    </row>
    <row r="926" ht="15.75">
      <c r="I926" s="102"/>
    </row>
    <row r="927" ht="15.75">
      <c r="I927" s="102"/>
    </row>
    <row r="928" ht="15.75">
      <c r="I928" s="102"/>
    </row>
    <row r="929" ht="15.75">
      <c r="I929" s="102"/>
    </row>
    <row r="930" ht="15.75">
      <c r="I930" s="102"/>
    </row>
    <row r="931" ht="15.75">
      <c r="I931" s="102"/>
    </row>
    <row r="932" ht="15.75">
      <c r="I932" s="102"/>
    </row>
    <row r="933" ht="15.75">
      <c r="I933" s="102"/>
    </row>
    <row r="934" ht="15.75">
      <c r="I934" s="102"/>
    </row>
    <row r="935" ht="15.75">
      <c r="I935" s="102"/>
    </row>
    <row r="936" ht="15.75">
      <c r="I936" s="102"/>
    </row>
    <row r="937" ht="15.75">
      <c r="I937" s="102"/>
    </row>
    <row r="938" ht="15.75">
      <c r="I938" s="102"/>
    </row>
    <row r="939" ht="15.75">
      <c r="I939" s="102"/>
    </row>
    <row r="940" ht="15.75">
      <c r="I940" s="102"/>
    </row>
    <row r="941" ht="15.75">
      <c r="I941" s="102"/>
    </row>
    <row r="942" ht="15.75">
      <c r="I942" s="102"/>
    </row>
    <row r="943" ht="15.75">
      <c r="I943" s="102"/>
    </row>
    <row r="944" ht="15.75">
      <c r="I944" s="102"/>
    </row>
    <row r="945" ht="15.75">
      <c r="I945" s="102"/>
    </row>
    <row r="946" ht="15.75">
      <c r="I946" s="102"/>
    </row>
    <row r="947" ht="15.75">
      <c r="I947" s="102"/>
    </row>
    <row r="948" ht="15.75">
      <c r="I948" s="102"/>
    </row>
    <row r="949" ht="15.75">
      <c r="I949" s="102"/>
    </row>
    <row r="950" ht="15.75">
      <c r="I950" s="102"/>
    </row>
    <row r="951" ht="15.75">
      <c r="I951" s="102"/>
    </row>
    <row r="952" ht="15.75">
      <c r="I952" s="102"/>
    </row>
    <row r="953" ht="15.75">
      <c r="I953" s="102"/>
    </row>
    <row r="954" ht="15.75">
      <c r="I954" s="102"/>
    </row>
    <row r="955" ht="15.75">
      <c r="I955" s="102"/>
    </row>
    <row r="956" ht="15.75">
      <c r="I956" s="102"/>
    </row>
    <row r="957" ht="15.75">
      <c r="I957" s="102"/>
    </row>
    <row r="958" ht="15.75">
      <c r="I958" s="102"/>
    </row>
    <row r="959" ht="15.75">
      <c r="I959" s="102"/>
    </row>
    <row r="960" ht="15.75">
      <c r="I960" s="102"/>
    </row>
    <row r="961" ht="15.75">
      <c r="I961" s="102"/>
    </row>
    <row r="962" ht="15.75">
      <c r="I962" s="102"/>
    </row>
    <row r="963" ht="15.75">
      <c r="I963" s="102"/>
    </row>
    <row r="964" ht="15.75">
      <c r="I964" s="102"/>
    </row>
    <row r="965" ht="15.75">
      <c r="I965" s="102"/>
    </row>
    <row r="966" ht="15.75">
      <c r="I966" s="102"/>
    </row>
    <row r="967" ht="15.75">
      <c r="I967" s="102"/>
    </row>
    <row r="968" ht="15.75">
      <c r="I968" s="102"/>
    </row>
    <row r="969" ht="15.75">
      <c r="I969" s="102"/>
    </row>
    <row r="970" ht="15.75">
      <c r="I970" s="102"/>
    </row>
    <row r="971" ht="15.75">
      <c r="I971" s="102"/>
    </row>
    <row r="972" ht="15.75">
      <c r="I972" s="102"/>
    </row>
    <row r="973" ht="15.75">
      <c r="I973" s="102"/>
    </row>
    <row r="974" ht="15.75">
      <c r="I974" s="102"/>
    </row>
    <row r="975" ht="15.75">
      <c r="I975" s="102"/>
    </row>
    <row r="976" ht="15.75">
      <c r="I976" s="102"/>
    </row>
    <row r="977" ht="15.75">
      <c r="I977" s="102"/>
    </row>
    <row r="978" ht="15.75">
      <c r="I978" s="102"/>
    </row>
    <row r="979" ht="15.75">
      <c r="I979" s="102"/>
    </row>
    <row r="980" ht="15.75">
      <c r="I980" s="102"/>
    </row>
    <row r="981" ht="15.75">
      <c r="I981" s="102"/>
    </row>
    <row r="982" ht="15.75">
      <c r="I982" s="102"/>
    </row>
    <row r="983" ht="15.75">
      <c r="I983" s="102"/>
    </row>
    <row r="984" ht="15.75">
      <c r="I984" s="102"/>
    </row>
    <row r="985" ht="15.75">
      <c r="I985" s="102"/>
    </row>
    <row r="986" ht="15.75">
      <c r="I986" s="102"/>
    </row>
    <row r="987" ht="15.75">
      <c r="I987" s="102"/>
    </row>
    <row r="988" ht="15.75">
      <c r="I988" s="102"/>
    </row>
    <row r="989" ht="15.75">
      <c r="I989" s="102"/>
    </row>
    <row r="990" ht="15.75">
      <c r="I990" s="102"/>
    </row>
    <row r="991" ht="15.75">
      <c r="I991" s="102"/>
    </row>
    <row r="992" ht="15.75">
      <c r="I992" s="102"/>
    </row>
    <row r="993" ht="15.75">
      <c r="I993" s="102"/>
    </row>
    <row r="994" ht="15.75">
      <c r="I994" s="102"/>
    </row>
    <row r="995" ht="15.75">
      <c r="I995" s="102"/>
    </row>
    <row r="996" ht="15.75">
      <c r="I996" s="102"/>
    </row>
    <row r="997" ht="15.75">
      <c r="I997" s="102"/>
    </row>
    <row r="998" ht="15.75">
      <c r="I998" s="102"/>
    </row>
    <row r="999" ht="15.75">
      <c r="I999" s="102"/>
    </row>
    <row r="1000" ht="15.75">
      <c r="I1000" s="102"/>
    </row>
    <row r="1001" ht="15.75">
      <c r="I1001" s="102"/>
    </row>
    <row r="1002" ht="15.75">
      <c r="I1002" s="102"/>
    </row>
    <row r="1003" ht="15.75">
      <c r="I1003" s="102"/>
    </row>
    <row r="1004" ht="15.75">
      <c r="I1004" s="102"/>
    </row>
    <row r="1005" ht="15.75">
      <c r="I1005" s="102"/>
    </row>
    <row r="1006" ht="15.75">
      <c r="I1006" s="102"/>
    </row>
    <row r="1007" ht="15.75">
      <c r="I1007" s="102"/>
    </row>
    <row r="1008" ht="15.75">
      <c r="I1008" s="102"/>
    </row>
    <row r="1009" ht="15.75">
      <c r="I1009" s="102"/>
    </row>
    <row r="1010" ht="15.75">
      <c r="I1010" s="102"/>
    </row>
    <row r="1011" ht="15.75">
      <c r="I1011" s="102"/>
    </row>
    <row r="1012" ht="15.75">
      <c r="I1012" s="102"/>
    </row>
    <row r="1013" ht="15.75">
      <c r="I1013" s="102"/>
    </row>
    <row r="1014" ht="15.75">
      <c r="I1014" s="102"/>
    </row>
    <row r="1015" ht="15.75">
      <c r="I1015" s="102"/>
    </row>
    <row r="1016" ht="15.75">
      <c r="I1016" s="102"/>
    </row>
    <row r="1017" ht="15.75">
      <c r="I1017" s="102"/>
    </row>
    <row r="1018" ht="15.75">
      <c r="I1018" s="102"/>
    </row>
    <row r="1019" ht="15.75">
      <c r="I1019" s="102"/>
    </row>
    <row r="1020" ht="15.75">
      <c r="I1020" s="102"/>
    </row>
    <row r="1021" ht="15.75">
      <c r="I1021" s="102"/>
    </row>
    <row r="1022" ht="15.75">
      <c r="I1022" s="102"/>
    </row>
    <row r="1023" ht="15.75">
      <c r="I1023" s="102"/>
    </row>
    <row r="1024" ht="15.75">
      <c r="I1024" s="102"/>
    </row>
    <row r="1025" ht="15.75">
      <c r="I1025" s="102"/>
    </row>
    <row r="1026" ht="15.75">
      <c r="I1026" s="102"/>
    </row>
    <row r="1027" ht="15.75">
      <c r="I1027" s="102"/>
    </row>
    <row r="1028" ht="15.75">
      <c r="I1028" s="102"/>
    </row>
    <row r="1029" ht="15.75">
      <c r="I1029" s="102"/>
    </row>
    <row r="1030" ht="15.75">
      <c r="I1030" s="102"/>
    </row>
    <row r="1031" ht="15.75">
      <c r="I1031" s="102"/>
    </row>
    <row r="1032" ht="15.75">
      <c r="I1032" s="102"/>
    </row>
    <row r="1033" ht="15.75">
      <c r="I1033" s="102"/>
    </row>
    <row r="1034" ht="15.75">
      <c r="I1034" s="102"/>
    </row>
    <row r="1035" ht="15.75">
      <c r="I1035" s="102"/>
    </row>
    <row r="1036" ht="15.75">
      <c r="I1036" s="102"/>
    </row>
    <row r="1037" ht="15.75">
      <c r="I1037" s="102"/>
    </row>
    <row r="1038" ht="15.75">
      <c r="I1038" s="102"/>
    </row>
    <row r="1039" ht="15.75">
      <c r="I1039" s="102"/>
    </row>
    <row r="1040" ht="15.75">
      <c r="I1040" s="102"/>
    </row>
    <row r="1041" ht="15.75">
      <c r="I1041" s="102"/>
    </row>
    <row r="1042" ht="15.75">
      <c r="I1042" s="102"/>
    </row>
    <row r="1043" ht="15.75">
      <c r="I1043" s="102"/>
    </row>
    <row r="1044" ht="15.75">
      <c r="I1044" s="102"/>
    </row>
    <row r="1045" ht="15.75">
      <c r="I1045" s="102"/>
    </row>
    <row r="1046" ht="15.75">
      <c r="I1046" s="102"/>
    </row>
    <row r="1047" ht="15.75">
      <c r="I1047" s="102"/>
    </row>
    <row r="1048" ht="15.75">
      <c r="I1048" s="102"/>
    </row>
    <row r="1049" ht="15.75">
      <c r="I1049" s="102"/>
    </row>
    <row r="1050" ht="15.75">
      <c r="I1050" s="102"/>
    </row>
    <row r="1051" ht="15.75">
      <c r="I1051" s="102"/>
    </row>
    <row r="1052" ht="15.75">
      <c r="I1052" s="102"/>
    </row>
    <row r="1053" ht="15.75">
      <c r="I1053" s="102"/>
    </row>
    <row r="1054" ht="15.75">
      <c r="I1054" s="102"/>
    </row>
    <row r="1055" ht="15.75">
      <c r="I1055" s="102"/>
    </row>
    <row r="1056" ht="15.75">
      <c r="I1056" s="102"/>
    </row>
    <row r="1057" ht="15.75">
      <c r="I1057" s="102"/>
    </row>
    <row r="1058" ht="15.75">
      <c r="I1058" s="102"/>
    </row>
    <row r="1059" ht="15.75">
      <c r="I1059" s="102"/>
    </row>
    <row r="1060" ht="15.75">
      <c r="I1060" s="102"/>
    </row>
    <row r="1061" ht="15.75">
      <c r="I1061" s="102"/>
    </row>
    <row r="1062" ht="15.75">
      <c r="I1062" s="102"/>
    </row>
    <row r="1063" ht="15.75">
      <c r="I1063" s="102"/>
    </row>
    <row r="1064" ht="15.75">
      <c r="I1064" s="102"/>
    </row>
    <row r="1065" ht="15.75">
      <c r="I1065" s="102"/>
    </row>
    <row r="1066" ht="15.75">
      <c r="I1066" s="102"/>
    </row>
    <row r="1067" ht="15.75">
      <c r="I1067" s="102"/>
    </row>
    <row r="1068" ht="15.75">
      <c r="I1068" s="102"/>
    </row>
    <row r="1069" ht="15.75">
      <c r="I1069" s="102"/>
    </row>
    <row r="1070" ht="15.75">
      <c r="I1070" s="102"/>
    </row>
    <row r="1071" ht="15.75">
      <c r="I1071" s="102"/>
    </row>
    <row r="1072" ht="15.75">
      <c r="I1072" s="102"/>
    </row>
    <row r="1073" ht="15.75">
      <c r="I1073" s="102"/>
    </row>
    <row r="1074" ht="15.75">
      <c r="I1074" s="102"/>
    </row>
    <row r="1075" ht="15.75">
      <c r="I1075" s="102"/>
    </row>
    <row r="1076" ht="15.75">
      <c r="I1076" s="102"/>
    </row>
    <row r="1077" ht="15.75">
      <c r="I1077" s="102"/>
    </row>
    <row r="1078" ht="15.75">
      <c r="I1078" s="102"/>
    </row>
    <row r="1079" ht="15.75">
      <c r="I1079" s="102"/>
    </row>
    <row r="1080" ht="15.75">
      <c r="I1080" s="102"/>
    </row>
    <row r="1081" ht="15.75">
      <c r="I1081" s="102"/>
    </row>
    <row r="1082" ht="15.75">
      <c r="I1082" s="102"/>
    </row>
    <row r="1083" ht="15.75">
      <c r="I1083" s="102"/>
    </row>
    <row r="1084" ht="15.75">
      <c r="I1084" s="102"/>
    </row>
    <row r="1085" ht="15.75">
      <c r="I1085" s="102"/>
    </row>
    <row r="1086" ht="15.75">
      <c r="I1086" s="102"/>
    </row>
    <row r="1087" ht="15.75">
      <c r="I1087" s="102"/>
    </row>
    <row r="1088" ht="15.75">
      <c r="I1088" s="102"/>
    </row>
    <row r="1089" ht="15.75">
      <c r="I1089" s="102"/>
    </row>
    <row r="1090" ht="15.75">
      <c r="I1090" s="102"/>
    </row>
    <row r="1091" ht="15.75">
      <c r="I1091" s="102"/>
    </row>
    <row r="1092" ht="15.75">
      <c r="I1092" s="102"/>
    </row>
    <row r="1093" ht="15.75">
      <c r="I1093" s="102"/>
    </row>
    <row r="1094" ht="15.75">
      <c r="I1094" s="102"/>
    </row>
    <row r="1095" ht="15.75">
      <c r="I1095" s="102"/>
    </row>
    <row r="1096" ht="15.75">
      <c r="I1096" s="102"/>
    </row>
    <row r="1097" ht="15.75">
      <c r="I1097" s="102"/>
    </row>
    <row r="1098" ht="15.75">
      <c r="I1098" s="102"/>
    </row>
    <row r="1099" ht="15.75">
      <c r="I1099" s="102"/>
    </row>
    <row r="1100" ht="15.75">
      <c r="I1100" s="102"/>
    </row>
    <row r="1101" ht="15.75">
      <c r="I1101" s="102"/>
    </row>
    <row r="1102" ht="15.75">
      <c r="I1102" s="102"/>
    </row>
    <row r="1103" ht="15.75">
      <c r="I1103" s="102"/>
    </row>
    <row r="1104" ht="15.75">
      <c r="I1104" s="102"/>
    </row>
    <row r="1105" ht="15.75">
      <c r="I1105" s="102"/>
    </row>
    <row r="1106" ht="15.75">
      <c r="I1106" s="102"/>
    </row>
    <row r="1107" ht="15.75">
      <c r="I1107" s="102"/>
    </row>
    <row r="1108" ht="15.75">
      <c r="I1108" s="102"/>
    </row>
    <row r="1109" ht="15.75">
      <c r="I1109" s="102"/>
    </row>
    <row r="1110" ht="15.75">
      <c r="I1110" s="102"/>
    </row>
    <row r="1111" ht="15.75">
      <c r="I1111" s="102"/>
    </row>
    <row r="1112" ht="15.75">
      <c r="I1112" s="102"/>
    </row>
    <row r="1113" ht="15.75">
      <c r="I1113" s="102"/>
    </row>
    <row r="1114" ht="15.75">
      <c r="I1114" s="102"/>
    </row>
    <row r="1115" ht="15.75">
      <c r="I1115" s="102"/>
    </row>
    <row r="1116" ht="15.75">
      <c r="I1116" s="102"/>
    </row>
    <row r="1117" ht="15.75">
      <c r="I1117" s="102"/>
    </row>
    <row r="1118" ht="15.75">
      <c r="I1118" s="102"/>
    </row>
    <row r="1119" ht="15.75">
      <c r="I1119" s="102"/>
    </row>
    <row r="1120" ht="15.75">
      <c r="I1120" s="102"/>
    </row>
    <row r="1121" ht="15.75">
      <c r="I1121" s="102"/>
    </row>
    <row r="1122" ht="15.75">
      <c r="I1122" s="102"/>
    </row>
    <row r="1123" ht="15.75">
      <c r="I1123" s="102"/>
    </row>
    <row r="1124" ht="15.75">
      <c r="I1124" s="102"/>
    </row>
    <row r="1125" ht="15.75">
      <c r="I1125" s="102"/>
    </row>
    <row r="1126" ht="15.75">
      <c r="I1126" s="102"/>
    </row>
    <row r="1127" ht="15.75">
      <c r="I1127" s="102"/>
    </row>
    <row r="1128" ht="15.75">
      <c r="I1128" s="102"/>
    </row>
    <row r="1129" ht="15.75">
      <c r="I1129" s="102"/>
    </row>
    <row r="1130" ht="15.75">
      <c r="I1130" s="102"/>
    </row>
    <row r="1131" ht="15.75">
      <c r="I1131" s="102"/>
    </row>
    <row r="1132" ht="15.75">
      <c r="I1132" s="102"/>
    </row>
    <row r="1133" ht="15.75">
      <c r="I1133" s="102"/>
    </row>
    <row r="1134" ht="15.75">
      <c r="I1134" s="102"/>
    </row>
    <row r="1135" ht="15.75">
      <c r="I1135" s="102"/>
    </row>
    <row r="1136" ht="15.75">
      <c r="I1136" s="102"/>
    </row>
    <row r="1137" ht="15.75">
      <c r="I1137" s="102"/>
    </row>
    <row r="1138" ht="15.75">
      <c r="I1138" s="102"/>
    </row>
    <row r="1139" ht="15.75">
      <c r="I1139" s="102"/>
    </row>
    <row r="1140" ht="15.75">
      <c r="I1140" s="102"/>
    </row>
    <row r="1141" ht="15.75">
      <c r="I1141" s="102"/>
    </row>
    <row r="1142" ht="15.75">
      <c r="I1142" s="102"/>
    </row>
    <row r="1143" ht="15.75">
      <c r="I1143" s="102"/>
    </row>
    <row r="1144" ht="15.75">
      <c r="I1144" s="102"/>
    </row>
    <row r="1145" ht="15.75">
      <c r="I1145" s="102"/>
    </row>
    <row r="1146" ht="15.75">
      <c r="I1146" s="102"/>
    </row>
    <row r="1147" ht="15.75">
      <c r="I1147" s="102"/>
    </row>
    <row r="1148" ht="15.75">
      <c r="I1148" s="102"/>
    </row>
    <row r="1149" ht="15.75">
      <c r="I1149" s="102"/>
    </row>
    <row r="1150" ht="15.75">
      <c r="I1150" s="102"/>
    </row>
    <row r="1151" ht="15.75">
      <c r="I1151" s="102"/>
    </row>
    <row r="1152" ht="15.75">
      <c r="I1152" s="102"/>
    </row>
    <row r="1153" ht="15.75">
      <c r="I1153" s="102"/>
    </row>
    <row r="1154" ht="15.75">
      <c r="I1154" s="102"/>
    </row>
    <row r="1155" ht="15.75">
      <c r="I1155" s="102"/>
    </row>
    <row r="1156" ht="15.75">
      <c r="I1156" s="102"/>
    </row>
    <row r="1157" ht="15.75">
      <c r="I1157" s="102"/>
    </row>
    <row r="1158" ht="15.75">
      <c r="I1158" s="102"/>
    </row>
    <row r="1159" ht="15.75">
      <c r="I1159" s="102"/>
    </row>
    <row r="1160" ht="15.75">
      <c r="I1160" s="102"/>
    </row>
    <row r="1161" ht="15.75">
      <c r="I1161" s="102"/>
    </row>
    <row r="1162" ht="15.75">
      <c r="I1162" s="102"/>
    </row>
    <row r="1163" ht="15.75">
      <c r="I1163" s="102"/>
    </row>
    <row r="1164" ht="15.75">
      <c r="I1164" s="102"/>
    </row>
    <row r="1165" ht="15.75">
      <c r="I1165" s="102"/>
    </row>
    <row r="1166" ht="15.75">
      <c r="I1166" s="102"/>
    </row>
    <row r="1167" ht="15.75">
      <c r="I1167" s="102"/>
    </row>
    <row r="1168" ht="15.75">
      <c r="I1168" s="102"/>
    </row>
    <row r="1169" ht="15.75">
      <c r="I1169" s="102"/>
    </row>
    <row r="1170" ht="15.75">
      <c r="I1170" s="102"/>
    </row>
    <row r="1171" ht="15.75">
      <c r="I1171" s="102"/>
    </row>
    <row r="1172" ht="15.75">
      <c r="I1172" s="102"/>
    </row>
    <row r="1173" ht="15.75">
      <c r="I1173" s="102"/>
    </row>
    <row r="1174" ht="15.75">
      <c r="I1174" s="102"/>
    </row>
    <row r="1175" ht="15.75">
      <c r="I1175" s="102"/>
    </row>
    <row r="1176" ht="15.75">
      <c r="I1176" s="102"/>
    </row>
    <row r="1177" ht="15.75">
      <c r="I1177" s="102"/>
    </row>
    <row r="1178" ht="15.75">
      <c r="I1178" s="102"/>
    </row>
    <row r="1179" ht="15.75">
      <c r="I1179" s="102"/>
    </row>
    <row r="1180" ht="15.75">
      <c r="I1180" s="102"/>
    </row>
    <row r="1181" ht="15.75">
      <c r="I1181" s="102"/>
    </row>
    <row r="1182" ht="15.75">
      <c r="I1182" s="102"/>
    </row>
    <row r="1183" ht="15.75">
      <c r="I1183" s="102"/>
    </row>
    <row r="1184" ht="15.75">
      <c r="I1184" s="102"/>
    </row>
    <row r="1185" ht="15.75">
      <c r="I1185" s="102"/>
    </row>
    <row r="1186" ht="15.75">
      <c r="I1186" s="102"/>
    </row>
    <row r="1187" ht="15.75">
      <c r="I1187" s="102"/>
    </row>
    <row r="1188" ht="15.75">
      <c r="I1188" s="102"/>
    </row>
    <row r="1189" ht="15.75">
      <c r="I1189" s="102"/>
    </row>
    <row r="1190" ht="15.75">
      <c r="I1190" s="102"/>
    </row>
    <row r="1191" ht="15.75">
      <c r="I1191" s="102"/>
    </row>
    <row r="1192" ht="15.75">
      <c r="I1192" s="102"/>
    </row>
    <row r="1193" ht="15.75">
      <c r="I1193" s="102"/>
    </row>
    <row r="1194" ht="15.75">
      <c r="I1194" s="102"/>
    </row>
    <row r="1195" ht="15.75">
      <c r="I1195" s="102"/>
    </row>
    <row r="1196" ht="15.75">
      <c r="I1196" s="102"/>
    </row>
    <row r="1197" ht="15.75">
      <c r="I1197" s="102"/>
    </row>
    <row r="1198" ht="15.75">
      <c r="I1198" s="102"/>
    </row>
    <row r="1199" ht="15.75">
      <c r="I1199" s="102"/>
    </row>
    <row r="1200" ht="15.75">
      <c r="I1200" s="102"/>
    </row>
    <row r="1201" ht="15.75">
      <c r="I1201" s="102"/>
    </row>
    <row r="1202" ht="15.75">
      <c r="I1202" s="102"/>
    </row>
    <row r="1203" ht="15.75">
      <c r="I1203" s="102"/>
    </row>
    <row r="1204" ht="15.75">
      <c r="I1204" s="102"/>
    </row>
    <row r="1205" ht="15.75">
      <c r="I1205" s="102"/>
    </row>
    <row r="1206" ht="15.75">
      <c r="I1206" s="102"/>
    </row>
    <row r="1207" ht="15.75">
      <c r="I1207" s="102"/>
    </row>
    <row r="1208" ht="15.75">
      <c r="I1208" s="102"/>
    </row>
    <row r="1209" ht="15.75">
      <c r="I1209" s="102"/>
    </row>
    <row r="1210" ht="15.75">
      <c r="I1210" s="102"/>
    </row>
    <row r="1211" ht="15.75">
      <c r="I1211" s="102"/>
    </row>
    <row r="1212" ht="15.75">
      <c r="I1212" s="102"/>
    </row>
    <row r="1213" ht="15.75">
      <c r="I1213" s="102"/>
    </row>
    <row r="1214" ht="15.75">
      <c r="I1214" s="102"/>
    </row>
    <row r="1215" ht="15.75">
      <c r="I1215" s="102"/>
    </row>
    <row r="1216" ht="15.75">
      <c r="I1216" s="102"/>
    </row>
    <row r="1217" ht="15.75">
      <c r="I1217" s="102"/>
    </row>
    <row r="1218" ht="15.75">
      <c r="I1218" s="102"/>
    </row>
    <row r="1219" ht="15.75">
      <c r="I1219" s="102"/>
    </row>
    <row r="1220" ht="15.75">
      <c r="I1220" s="102"/>
    </row>
    <row r="1221" ht="15.75">
      <c r="I1221" s="102"/>
    </row>
    <row r="1222" ht="15.75">
      <c r="I1222" s="102"/>
    </row>
    <row r="1223" ht="15.75">
      <c r="I1223" s="102"/>
    </row>
    <row r="1224" ht="15.75">
      <c r="I1224" s="102"/>
    </row>
    <row r="1225" ht="15.75">
      <c r="I1225" s="102"/>
    </row>
    <row r="1226" ht="15.75">
      <c r="I1226" s="102"/>
    </row>
    <row r="1227" ht="15.75">
      <c r="I1227" s="102"/>
    </row>
    <row r="1228" ht="15.75">
      <c r="I1228" s="102"/>
    </row>
    <row r="1229" ht="15.75">
      <c r="I1229" s="102"/>
    </row>
    <row r="1230" ht="15.75">
      <c r="I1230" s="102"/>
    </row>
    <row r="1231" ht="15.75">
      <c r="I1231" s="102"/>
    </row>
    <row r="1232" ht="15.75">
      <c r="I1232" s="102"/>
    </row>
    <row r="1233" ht="15.75">
      <c r="I1233" s="102"/>
    </row>
    <row r="1234" ht="15.75">
      <c r="I1234" s="102"/>
    </row>
    <row r="1235" ht="15.75">
      <c r="I1235" s="102"/>
    </row>
    <row r="1236" ht="15.75">
      <c r="I1236" s="102"/>
    </row>
    <row r="1237" ht="15.75">
      <c r="I1237" s="102"/>
    </row>
    <row r="1238" ht="15.75">
      <c r="I1238" s="102"/>
    </row>
    <row r="1239" ht="15.75">
      <c r="I1239" s="102"/>
    </row>
    <row r="1240" ht="15.75">
      <c r="I1240" s="102"/>
    </row>
    <row r="1241" ht="15.75">
      <c r="I1241" s="102"/>
    </row>
    <row r="1242" ht="15.75">
      <c r="I1242" s="102"/>
    </row>
    <row r="1243" ht="15.75">
      <c r="I1243" s="102"/>
    </row>
    <row r="1244" ht="15.75">
      <c r="I1244" s="102"/>
    </row>
    <row r="1245" ht="15.75">
      <c r="I1245" s="102"/>
    </row>
    <row r="1246" ht="15.75">
      <c r="I1246" s="102"/>
    </row>
    <row r="1247" ht="15.75">
      <c r="I1247" s="102"/>
    </row>
    <row r="1248" ht="15.75">
      <c r="I1248" s="102"/>
    </row>
    <row r="1249" ht="15.75">
      <c r="I1249" s="102"/>
    </row>
    <row r="1250" ht="15.75">
      <c r="I1250" s="102"/>
    </row>
    <row r="1251" ht="15.75">
      <c r="I1251" s="102"/>
    </row>
    <row r="1252" ht="15.75">
      <c r="I1252" s="102"/>
    </row>
    <row r="1253" ht="15.75">
      <c r="I1253" s="102"/>
    </row>
    <row r="1254" ht="15.75">
      <c r="I1254" s="102"/>
    </row>
    <row r="1255" ht="15.75">
      <c r="I1255" s="102"/>
    </row>
    <row r="1256" ht="15.75">
      <c r="I1256" s="102"/>
    </row>
    <row r="1257" ht="15.75">
      <c r="I1257" s="102"/>
    </row>
    <row r="1258" ht="15.75">
      <c r="I1258" s="102"/>
    </row>
    <row r="1259" ht="15.75">
      <c r="I1259" s="102"/>
    </row>
    <row r="1260" ht="15.75">
      <c r="I1260" s="102"/>
    </row>
    <row r="1261" ht="15.75">
      <c r="I1261" s="102"/>
    </row>
    <row r="1262" ht="15.75">
      <c r="I1262" s="102"/>
    </row>
    <row r="1263" ht="15.75">
      <c r="I1263" s="102"/>
    </row>
    <row r="1264" ht="15.75">
      <c r="I1264" s="102"/>
    </row>
    <row r="1265" ht="15.75">
      <c r="I1265" s="102"/>
    </row>
    <row r="1266" ht="15.75">
      <c r="I1266" s="102"/>
    </row>
    <row r="1267" ht="15.75">
      <c r="I1267" s="102"/>
    </row>
    <row r="1268" ht="15.75">
      <c r="I1268" s="102"/>
    </row>
    <row r="1269" ht="15.75">
      <c r="I1269" s="102"/>
    </row>
    <row r="1270" ht="15.75">
      <c r="I1270" s="102"/>
    </row>
    <row r="1271" ht="15.75">
      <c r="I1271" s="102"/>
    </row>
    <row r="1272" ht="15.75">
      <c r="I1272" s="102"/>
    </row>
    <row r="1273" ht="15.75">
      <c r="I1273" s="102"/>
    </row>
    <row r="1274" ht="15.75">
      <c r="I1274" s="102"/>
    </row>
    <row r="1275" ht="15.75">
      <c r="I1275" s="102"/>
    </row>
    <row r="1276" ht="15.75">
      <c r="I1276" s="102"/>
    </row>
    <row r="1277" ht="15.75">
      <c r="I1277" s="102"/>
    </row>
    <row r="1278" ht="15.75">
      <c r="I1278" s="102"/>
    </row>
    <row r="1279" ht="15.75">
      <c r="I1279" s="102"/>
    </row>
    <row r="1280" ht="15.75">
      <c r="I1280" s="102"/>
    </row>
    <row r="1281" ht="15.75">
      <c r="I1281" s="102"/>
    </row>
    <row r="1282" ht="15.75">
      <c r="I1282" s="102"/>
    </row>
    <row r="1283" ht="15.75">
      <c r="I1283" s="102"/>
    </row>
    <row r="1284" ht="15.75">
      <c r="I1284" s="102"/>
    </row>
    <row r="1285" ht="15.75">
      <c r="I1285" s="102"/>
    </row>
    <row r="1286" ht="15.75">
      <c r="I1286" s="102"/>
    </row>
    <row r="1287" ht="15.75">
      <c r="I1287" s="102"/>
    </row>
    <row r="1288" ht="15.75">
      <c r="I1288" s="102"/>
    </row>
    <row r="1289" ht="15.75">
      <c r="I1289" s="102"/>
    </row>
    <row r="1290" ht="15.75">
      <c r="I1290" s="102"/>
    </row>
    <row r="1291" ht="15.75">
      <c r="I1291" s="102"/>
    </row>
    <row r="1292" ht="15.75">
      <c r="I1292" s="102"/>
    </row>
    <row r="1293" ht="15.75">
      <c r="I1293" s="102"/>
    </row>
    <row r="1294" ht="15.75">
      <c r="I1294" s="102"/>
    </row>
    <row r="1295" ht="15.75">
      <c r="I1295" s="102"/>
    </row>
    <row r="1296" ht="15.75">
      <c r="I1296" s="102"/>
    </row>
    <row r="1297" ht="15.75">
      <c r="I1297" s="102"/>
    </row>
    <row r="1298" ht="15.75">
      <c r="I1298" s="102"/>
    </row>
    <row r="1299" ht="15.75">
      <c r="I1299" s="102"/>
    </row>
    <row r="1300" ht="15.75">
      <c r="I1300" s="102"/>
    </row>
    <row r="1301" ht="15.75">
      <c r="I1301" s="102"/>
    </row>
    <row r="1302" ht="15.75">
      <c r="I1302" s="102"/>
    </row>
    <row r="1303" ht="15.75">
      <c r="I1303" s="102"/>
    </row>
    <row r="1304" ht="15.75">
      <c r="I1304" s="102"/>
    </row>
    <row r="1305" ht="15.75">
      <c r="I1305" s="102"/>
    </row>
    <row r="1306" ht="15.75">
      <c r="I1306" s="102"/>
    </row>
    <row r="1307" ht="15.75">
      <c r="I1307" s="102"/>
    </row>
    <row r="1308" ht="15.75">
      <c r="I1308" s="102"/>
    </row>
    <row r="1309" ht="15.75">
      <c r="I1309" s="102"/>
    </row>
    <row r="1310" ht="15.75">
      <c r="I1310" s="102"/>
    </row>
    <row r="1311" ht="15.75">
      <c r="I1311" s="102"/>
    </row>
    <row r="1312" ht="15.75">
      <c r="I1312" s="102"/>
    </row>
    <row r="1313" ht="15.75">
      <c r="I1313" s="102"/>
    </row>
    <row r="1314" ht="15.75">
      <c r="I1314" s="102"/>
    </row>
    <row r="1315" ht="15.75">
      <c r="I1315" s="102"/>
    </row>
    <row r="1316" ht="15.75">
      <c r="I1316" s="102"/>
    </row>
    <row r="1317" ht="15.75">
      <c r="I1317" s="102"/>
    </row>
    <row r="1318" ht="15.75">
      <c r="I1318" s="102"/>
    </row>
    <row r="1319" ht="15.75">
      <c r="I1319" s="102"/>
    </row>
    <row r="1320" ht="15.75">
      <c r="I1320" s="102"/>
    </row>
    <row r="1321" ht="15.75">
      <c r="I1321" s="102"/>
    </row>
    <row r="1322" ht="15.75">
      <c r="I1322" s="102"/>
    </row>
    <row r="1323" ht="15.75">
      <c r="I1323" s="102"/>
    </row>
    <row r="1324" ht="15.75">
      <c r="I1324" s="102"/>
    </row>
    <row r="1325" ht="15.75">
      <c r="I1325" s="102"/>
    </row>
    <row r="1326" ht="15.75">
      <c r="I1326" s="102"/>
    </row>
    <row r="1327" ht="15.75">
      <c r="I1327" s="102"/>
    </row>
    <row r="1328" ht="15.75">
      <c r="I1328" s="102"/>
    </row>
    <row r="1329" ht="15.75">
      <c r="I1329" s="102"/>
    </row>
    <row r="1330" ht="15.75">
      <c r="I1330" s="102"/>
    </row>
    <row r="1331" ht="15.75">
      <c r="I1331" s="102"/>
    </row>
    <row r="1332" ht="15.75">
      <c r="I1332" s="102"/>
    </row>
    <row r="1333" ht="15.75">
      <c r="I1333" s="102"/>
    </row>
    <row r="1334" ht="15.75">
      <c r="I1334" s="102"/>
    </row>
    <row r="1335" ht="15.75">
      <c r="I1335" s="102"/>
    </row>
    <row r="1336" ht="15.75">
      <c r="I1336" s="102"/>
    </row>
    <row r="1337" ht="15.75">
      <c r="I1337" s="102"/>
    </row>
    <row r="1338" ht="15.75">
      <c r="I1338" s="102"/>
    </row>
    <row r="1339" ht="15.75">
      <c r="I1339" s="102"/>
    </row>
    <row r="1340" ht="15.75">
      <c r="I1340" s="102"/>
    </row>
    <row r="1341" ht="15.75">
      <c r="I1341" s="102"/>
    </row>
    <row r="1342" ht="15.75">
      <c r="I1342" s="102"/>
    </row>
    <row r="1343" ht="15.75">
      <c r="I1343" s="102"/>
    </row>
    <row r="1344" ht="15.75">
      <c r="I1344" s="102"/>
    </row>
    <row r="1345" ht="15.75">
      <c r="I1345" s="102"/>
    </row>
    <row r="1346" ht="15.75">
      <c r="I1346" s="102"/>
    </row>
    <row r="1347" ht="15.75">
      <c r="I1347" s="102"/>
    </row>
    <row r="1348" ht="15.75">
      <c r="I1348" s="102"/>
    </row>
    <row r="1349" ht="15.75">
      <c r="I1349" s="102"/>
    </row>
    <row r="1350" ht="15.75">
      <c r="I1350" s="102"/>
    </row>
    <row r="1351" ht="15.75">
      <c r="I1351" s="102"/>
    </row>
    <row r="1352" ht="15.75">
      <c r="I1352" s="102"/>
    </row>
    <row r="1353" ht="15.75">
      <c r="I1353" s="102"/>
    </row>
    <row r="1354" ht="15.75">
      <c r="I1354" s="102"/>
    </row>
    <row r="1355" ht="15.75">
      <c r="I1355" s="102"/>
    </row>
    <row r="1356" ht="15.75">
      <c r="I1356" s="102"/>
    </row>
    <row r="1357" ht="15.75">
      <c r="I1357" s="102"/>
    </row>
    <row r="1358" ht="15.75">
      <c r="I1358" s="102"/>
    </row>
    <row r="1359" ht="15.75">
      <c r="I1359" s="102"/>
    </row>
    <row r="1360" ht="15.75">
      <c r="I1360" s="102"/>
    </row>
    <row r="1361" ht="15.75">
      <c r="I1361" s="102"/>
    </row>
    <row r="1362" ht="15.75">
      <c r="I1362" s="102"/>
    </row>
    <row r="1363" ht="15.75">
      <c r="I1363" s="102"/>
    </row>
    <row r="1364" ht="15.75">
      <c r="I1364" s="102"/>
    </row>
    <row r="1365" ht="15.75">
      <c r="I1365" s="102"/>
    </row>
    <row r="1366" ht="15.75">
      <c r="I1366" s="102"/>
    </row>
    <row r="1367" ht="15.75">
      <c r="I1367" s="102"/>
    </row>
    <row r="1368" ht="15.75">
      <c r="I1368" s="102"/>
    </row>
    <row r="1369" ht="15.75">
      <c r="I1369" s="102"/>
    </row>
    <row r="1370" ht="15.75">
      <c r="I1370" s="102"/>
    </row>
    <row r="1371" ht="15.75">
      <c r="I1371" s="102"/>
    </row>
    <row r="1372" ht="15.75">
      <c r="I1372" s="102"/>
    </row>
    <row r="1373" ht="15.75">
      <c r="I1373" s="102"/>
    </row>
    <row r="1374" ht="15.75">
      <c r="I1374" s="102"/>
    </row>
    <row r="1375" ht="15.75">
      <c r="I1375" s="102"/>
    </row>
    <row r="1376" ht="15.75">
      <c r="I1376" s="102"/>
    </row>
    <row r="1377" ht="15.75">
      <c r="I1377" s="102"/>
    </row>
    <row r="1378" ht="15.75">
      <c r="I1378" s="102"/>
    </row>
    <row r="1379" ht="15.75">
      <c r="I1379" s="102"/>
    </row>
    <row r="1380" ht="15.75">
      <c r="I1380" s="102"/>
    </row>
    <row r="1381" ht="15.75">
      <c r="I1381" s="102"/>
    </row>
    <row r="1382" ht="15.75">
      <c r="I1382" s="102"/>
    </row>
    <row r="1383" ht="15.75">
      <c r="I1383" s="102"/>
    </row>
    <row r="1384" ht="15.75">
      <c r="I1384" s="102"/>
    </row>
    <row r="1385" ht="15.75">
      <c r="I1385" s="102"/>
    </row>
    <row r="1386" ht="15.75">
      <c r="I1386" s="102"/>
    </row>
    <row r="1387" ht="15.75">
      <c r="I1387" s="102"/>
    </row>
    <row r="1388" ht="15.75">
      <c r="I1388" s="102"/>
    </row>
    <row r="1389" ht="15.75">
      <c r="I1389" s="102"/>
    </row>
    <row r="1390" ht="15.75">
      <c r="I1390" s="102"/>
    </row>
    <row r="1391" ht="15.75">
      <c r="I1391" s="102"/>
    </row>
    <row r="1392" ht="15.75">
      <c r="I1392" s="102"/>
    </row>
    <row r="1393" ht="15.75">
      <c r="I1393" s="102"/>
    </row>
    <row r="1394" ht="15.75">
      <c r="I1394" s="102"/>
    </row>
    <row r="1395" ht="15.75">
      <c r="I1395" s="102"/>
    </row>
    <row r="1396" ht="15.75">
      <c r="I1396" s="102"/>
    </row>
    <row r="1397" ht="15.75">
      <c r="I1397" s="102"/>
    </row>
    <row r="1398" ht="15.75">
      <c r="I1398" s="102"/>
    </row>
    <row r="1399" ht="15.75">
      <c r="I1399" s="102"/>
    </row>
    <row r="1400" ht="15.75">
      <c r="I1400" s="102"/>
    </row>
    <row r="1401" ht="15.75">
      <c r="I1401" s="102"/>
    </row>
    <row r="1402" ht="15.75">
      <c r="I1402" s="102"/>
    </row>
    <row r="1403" ht="15.75">
      <c r="I1403" s="102"/>
    </row>
    <row r="1404" ht="15.75">
      <c r="I1404" s="102"/>
    </row>
    <row r="1405" ht="15.75">
      <c r="I1405" s="102"/>
    </row>
    <row r="1406" ht="15.75">
      <c r="I1406" s="102"/>
    </row>
    <row r="1407" ht="15.75">
      <c r="I1407" s="102"/>
    </row>
    <row r="1408" ht="15.75">
      <c r="I1408" s="102"/>
    </row>
    <row r="1409" ht="15.75">
      <c r="I1409" s="102"/>
    </row>
    <row r="1410" ht="15.75">
      <c r="I1410" s="102"/>
    </row>
    <row r="1411" ht="15.75">
      <c r="I1411" s="102"/>
    </row>
    <row r="1412" ht="15.75">
      <c r="I1412" s="102"/>
    </row>
    <row r="1413" ht="15.75">
      <c r="I1413" s="102"/>
    </row>
    <row r="1414" ht="15.75">
      <c r="I1414" s="102"/>
    </row>
    <row r="1415" ht="15.75">
      <c r="I1415" s="102"/>
    </row>
    <row r="1416" ht="15.75">
      <c r="I1416" s="102"/>
    </row>
    <row r="1417" ht="15.75">
      <c r="I1417" s="102"/>
    </row>
    <row r="1418" ht="15.75">
      <c r="I1418" s="102"/>
    </row>
    <row r="1419" ht="15.75">
      <c r="I1419" s="102"/>
    </row>
    <row r="1420" ht="15.75">
      <c r="I1420" s="102"/>
    </row>
    <row r="1421" ht="15.75">
      <c r="I1421" s="102"/>
    </row>
    <row r="1422" ht="15.75">
      <c r="I1422" s="102"/>
    </row>
    <row r="1423" ht="15.75">
      <c r="I1423" s="102"/>
    </row>
    <row r="1424" ht="15.75">
      <c r="I1424" s="102"/>
    </row>
    <row r="1425" ht="15.75">
      <c r="I1425" s="102"/>
    </row>
    <row r="1426" ht="15.75">
      <c r="I1426" s="102"/>
    </row>
    <row r="1427" ht="15.75">
      <c r="I1427" s="102"/>
    </row>
    <row r="1428" ht="15.75">
      <c r="I1428" s="102"/>
    </row>
    <row r="1429" ht="15.75">
      <c r="I1429" s="102"/>
    </row>
    <row r="1430" ht="15.75">
      <c r="I1430" s="102"/>
    </row>
    <row r="1431" ht="15.75">
      <c r="I1431" s="102"/>
    </row>
    <row r="1432" ht="15.75">
      <c r="I1432" s="102"/>
    </row>
    <row r="1433" ht="15.75">
      <c r="I1433" s="102"/>
    </row>
    <row r="1434" ht="15.75">
      <c r="I1434" s="102"/>
    </row>
    <row r="1435" ht="15.75">
      <c r="I1435" s="102"/>
    </row>
    <row r="1436" ht="15.75">
      <c r="I1436" s="102"/>
    </row>
    <row r="1437" ht="15.75">
      <c r="I1437" s="102"/>
    </row>
    <row r="1438" ht="15.75">
      <c r="I1438" s="102"/>
    </row>
    <row r="1439" ht="15.75">
      <c r="I1439" s="102"/>
    </row>
    <row r="1440" ht="15.75">
      <c r="I1440" s="102"/>
    </row>
    <row r="1441" ht="15.75">
      <c r="I1441" s="102"/>
    </row>
    <row r="1442" ht="15.75">
      <c r="I1442" s="102"/>
    </row>
    <row r="1443" ht="15.75">
      <c r="I1443" s="102"/>
    </row>
    <row r="1444" ht="15.75">
      <c r="I1444" s="102"/>
    </row>
    <row r="1445" ht="15.75">
      <c r="I1445" s="102"/>
    </row>
    <row r="1446" ht="15.75">
      <c r="I1446" s="102"/>
    </row>
    <row r="1447" ht="15.75">
      <c r="I1447" s="102"/>
    </row>
    <row r="1448" ht="15.75">
      <c r="I1448" s="102"/>
    </row>
    <row r="1449" ht="15.75">
      <c r="I1449" s="102"/>
    </row>
    <row r="1450" ht="15.75">
      <c r="I1450" s="102"/>
    </row>
    <row r="1451" ht="15.75">
      <c r="I1451" s="102"/>
    </row>
    <row r="1452" ht="15.75">
      <c r="I1452" s="102"/>
    </row>
    <row r="1453" ht="15.75">
      <c r="I1453" s="102"/>
    </row>
    <row r="1454" ht="15.75">
      <c r="I1454" s="102"/>
    </row>
    <row r="1455" ht="15.75">
      <c r="I1455" s="102"/>
    </row>
    <row r="1456" ht="15.75">
      <c r="I1456" s="102"/>
    </row>
    <row r="1457" ht="15.75">
      <c r="I1457" s="102"/>
    </row>
    <row r="1458" ht="15.75">
      <c r="I1458" s="102"/>
    </row>
    <row r="1459" ht="15.75">
      <c r="I1459" s="102"/>
    </row>
    <row r="1460" ht="15.75">
      <c r="I1460" s="102"/>
    </row>
    <row r="1461" ht="15.75">
      <c r="I1461" s="102"/>
    </row>
    <row r="1462" ht="15.75">
      <c r="I1462" s="102"/>
    </row>
    <row r="1463" ht="15.75">
      <c r="I1463" s="102"/>
    </row>
    <row r="1464" ht="15.75">
      <c r="I1464" s="102"/>
    </row>
    <row r="1465" ht="15.75">
      <c r="I1465" s="102"/>
    </row>
    <row r="1466" ht="15.75">
      <c r="I1466" s="102"/>
    </row>
    <row r="1467" ht="15.75">
      <c r="I1467" s="102"/>
    </row>
    <row r="1468" ht="15.75">
      <c r="I1468" s="102"/>
    </row>
    <row r="1469" ht="15.75">
      <c r="I1469" s="102"/>
    </row>
    <row r="1470" ht="15.75">
      <c r="I1470" s="102"/>
    </row>
    <row r="1471" ht="15.75">
      <c r="I1471" s="102"/>
    </row>
    <row r="1472" ht="15.75">
      <c r="I1472" s="102"/>
    </row>
    <row r="1473" ht="15.75">
      <c r="I1473" s="102"/>
    </row>
    <row r="1474" ht="15.75">
      <c r="I1474" s="102"/>
    </row>
    <row r="1475" ht="15.75">
      <c r="I1475" s="102"/>
    </row>
    <row r="1476" ht="15.75">
      <c r="I1476" s="102"/>
    </row>
    <row r="1477" ht="15.75">
      <c r="I1477" s="102"/>
    </row>
    <row r="1478" ht="15.75">
      <c r="I1478" s="102"/>
    </row>
    <row r="1479" ht="15.75">
      <c r="I1479" s="102"/>
    </row>
    <row r="1480" ht="15.75">
      <c r="I1480" s="102"/>
    </row>
    <row r="1481" ht="15.75">
      <c r="I1481" s="102"/>
    </row>
    <row r="1482" ht="15.75">
      <c r="I1482" s="102"/>
    </row>
    <row r="1483" ht="15.75">
      <c r="I1483" s="102"/>
    </row>
    <row r="1484" ht="15.75">
      <c r="I1484" s="102"/>
    </row>
    <row r="1485" ht="15.75">
      <c r="I1485" s="102"/>
    </row>
    <row r="1486" ht="15.75">
      <c r="I1486" s="102"/>
    </row>
    <row r="1487" ht="15.75">
      <c r="I1487" s="102"/>
    </row>
    <row r="1488" ht="15.75">
      <c r="I1488" s="102"/>
    </row>
    <row r="1489" ht="15.75">
      <c r="I1489" s="102"/>
    </row>
    <row r="1490" ht="15.75">
      <c r="I1490" s="102"/>
    </row>
    <row r="1491" ht="15.75">
      <c r="I1491" s="102"/>
    </row>
    <row r="1492" ht="15.75">
      <c r="I1492" s="102"/>
    </row>
    <row r="1493" ht="15.75">
      <c r="I1493" s="102"/>
    </row>
    <row r="1494" ht="15.75">
      <c r="I1494" s="102"/>
    </row>
    <row r="1495" ht="15.75">
      <c r="I1495" s="102"/>
    </row>
    <row r="1496" ht="15.75">
      <c r="I1496" s="102"/>
    </row>
    <row r="1497" ht="15.75">
      <c r="I1497" s="102"/>
    </row>
    <row r="1498" ht="15.75">
      <c r="I1498" s="102"/>
    </row>
    <row r="1499" ht="15.75">
      <c r="I1499" s="102"/>
    </row>
    <row r="1500" ht="15.75">
      <c r="I1500" s="102"/>
    </row>
    <row r="1501" ht="15.75">
      <c r="I1501" s="102"/>
    </row>
    <row r="1502" ht="15.75">
      <c r="I1502" s="102"/>
    </row>
    <row r="1503" ht="15.75">
      <c r="I1503" s="102"/>
    </row>
    <row r="1504" ht="15.75">
      <c r="I1504" s="102"/>
    </row>
    <row r="1505" ht="15.75">
      <c r="I1505" s="102"/>
    </row>
    <row r="1506" ht="15.75">
      <c r="I1506" s="102"/>
    </row>
    <row r="1507" ht="15.75">
      <c r="I1507" s="102"/>
    </row>
    <row r="1508" ht="15.75">
      <c r="I1508" s="102"/>
    </row>
    <row r="1509" ht="15.75">
      <c r="I1509" s="102"/>
    </row>
    <row r="1510" ht="15.75">
      <c r="I1510" s="102"/>
    </row>
    <row r="1511" ht="15.75">
      <c r="I1511" s="102"/>
    </row>
    <row r="1512" ht="15.75">
      <c r="I1512" s="102"/>
    </row>
    <row r="1513" ht="15.75">
      <c r="I1513" s="102"/>
    </row>
    <row r="1514" ht="15.75">
      <c r="I1514" s="102"/>
    </row>
    <row r="1515" ht="15.75">
      <c r="I1515" s="102"/>
    </row>
    <row r="1516" ht="15.75">
      <c r="I1516" s="102"/>
    </row>
    <row r="1517" ht="15.75">
      <c r="I1517" s="102"/>
    </row>
    <row r="1518" ht="15.75">
      <c r="I1518" s="102"/>
    </row>
    <row r="1519" ht="15.75">
      <c r="I1519" s="102"/>
    </row>
    <row r="1520" ht="15.75">
      <c r="I1520" s="102"/>
    </row>
    <row r="1521" ht="15.75">
      <c r="I1521" s="102"/>
    </row>
    <row r="1522" ht="15.75">
      <c r="I1522" s="102"/>
    </row>
    <row r="1523" ht="15.75">
      <c r="I1523" s="102"/>
    </row>
    <row r="1524" ht="15.75">
      <c r="I1524" s="102"/>
    </row>
    <row r="1525" ht="15.75">
      <c r="I1525" s="102"/>
    </row>
    <row r="1526" ht="15.75">
      <c r="I1526" s="102"/>
    </row>
    <row r="1527" ht="15.75">
      <c r="I1527" s="102"/>
    </row>
    <row r="1528" ht="15.75">
      <c r="I1528" s="102"/>
    </row>
    <row r="1529" ht="15.75">
      <c r="I1529" s="102"/>
    </row>
    <row r="1530" ht="15.75">
      <c r="I1530" s="102"/>
    </row>
    <row r="1531" ht="15.75">
      <c r="I1531" s="102"/>
    </row>
    <row r="1532" ht="15.75">
      <c r="I1532" s="102"/>
    </row>
    <row r="1533" ht="15.75">
      <c r="I1533" s="102"/>
    </row>
    <row r="1534" ht="15.75">
      <c r="I1534" s="102"/>
    </row>
    <row r="1535" ht="15.75">
      <c r="I1535" s="102"/>
    </row>
    <row r="1536" ht="15.75">
      <c r="I1536" s="102"/>
    </row>
    <row r="1537" ht="15.75">
      <c r="I1537" s="102"/>
    </row>
    <row r="1538" ht="15.75">
      <c r="I1538" s="102"/>
    </row>
    <row r="1539" ht="15.75">
      <c r="I1539" s="102"/>
    </row>
    <row r="1540" ht="15.75">
      <c r="I1540" s="102"/>
    </row>
    <row r="1541" ht="15.75">
      <c r="I1541" s="102"/>
    </row>
    <row r="1542" ht="15.75">
      <c r="I1542" s="102"/>
    </row>
    <row r="1543" ht="15.75">
      <c r="I1543" s="102"/>
    </row>
    <row r="1544" ht="15.75">
      <c r="I1544" s="102"/>
    </row>
    <row r="1545" ht="15.75">
      <c r="I1545" s="102"/>
    </row>
    <row r="1546" ht="15.75">
      <c r="I1546" s="102"/>
    </row>
    <row r="1547" ht="15.75">
      <c r="I1547" s="102"/>
    </row>
    <row r="1548" ht="15.75">
      <c r="I1548" s="102"/>
    </row>
    <row r="1549" ht="15.75">
      <c r="I1549" s="102"/>
    </row>
    <row r="1550" ht="15.75">
      <c r="I1550" s="102"/>
    </row>
    <row r="1551" ht="15.75">
      <c r="I1551" s="102"/>
    </row>
    <row r="1552" ht="15.75">
      <c r="I1552" s="102"/>
    </row>
    <row r="1553" ht="15.75">
      <c r="I1553" s="102"/>
    </row>
    <row r="1554" ht="15.75">
      <c r="I1554" s="102"/>
    </row>
    <row r="1555" ht="15.75">
      <c r="I1555" s="102"/>
    </row>
    <row r="1556" ht="15.75">
      <c r="I1556" s="102"/>
    </row>
    <row r="1557" ht="15.75">
      <c r="I1557" s="102"/>
    </row>
    <row r="1558" ht="15.75">
      <c r="I1558" s="102"/>
    </row>
    <row r="1559" ht="15.75">
      <c r="I1559" s="102"/>
    </row>
    <row r="1560" ht="15.75">
      <c r="I1560" s="102"/>
    </row>
    <row r="1561" ht="15.75">
      <c r="I1561" s="102"/>
    </row>
    <row r="1562" ht="15.75">
      <c r="I1562" s="102"/>
    </row>
    <row r="1563" ht="15.75">
      <c r="I1563" s="102"/>
    </row>
    <row r="1564" ht="15.75">
      <c r="I1564" s="102"/>
    </row>
    <row r="1565" ht="15.75">
      <c r="I1565" s="102"/>
    </row>
    <row r="1566" ht="15.75">
      <c r="I1566" s="102"/>
    </row>
    <row r="1567" ht="15.75">
      <c r="I1567" s="102"/>
    </row>
    <row r="1568" ht="15.75">
      <c r="I1568" s="102"/>
    </row>
    <row r="1569" ht="15.75">
      <c r="I1569" s="102"/>
    </row>
    <row r="1570" ht="15.75">
      <c r="I1570" s="102"/>
    </row>
    <row r="1571" ht="15.75">
      <c r="I1571" s="102"/>
    </row>
    <row r="1572" ht="15.75">
      <c r="I1572" s="102"/>
    </row>
    <row r="1573" ht="15.75">
      <c r="I1573" s="102"/>
    </row>
    <row r="1574" ht="15.75">
      <c r="I1574" s="102"/>
    </row>
    <row r="1575" ht="15.75">
      <c r="I1575" s="102"/>
    </row>
    <row r="1576" ht="15.75">
      <c r="I1576" s="102"/>
    </row>
    <row r="1577" ht="15.75">
      <c r="I1577" s="102"/>
    </row>
    <row r="1578" ht="15.75">
      <c r="I1578" s="102"/>
    </row>
    <row r="1579" ht="15.75">
      <c r="I1579" s="102"/>
    </row>
    <row r="1580" ht="15.75">
      <c r="I1580" s="102"/>
    </row>
  </sheetData>
  <sheetProtection/>
  <mergeCells count="11">
    <mergeCell ref="R6:R7"/>
    <mergeCell ref="R8:R9"/>
    <mergeCell ref="F6:F7"/>
    <mergeCell ref="H6:H7"/>
    <mergeCell ref="H8:H9"/>
    <mergeCell ref="F8:F9"/>
    <mergeCell ref="A6:A7"/>
    <mergeCell ref="A8:A9"/>
    <mergeCell ref="B6:B7"/>
    <mergeCell ref="D6:D7"/>
    <mergeCell ref="D8:D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W43"/>
  <sheetViews>
    <sheetView view="pageBreakPreview" zoomScale="93" zoomScaleSheetLayoutView="93" zoomScalePageLayoutView="0" workbookViewId="0" topLeftCell="E1">
      <selection activeCell="A28" sqref="A28:IV39"/>
    </sheetView>
  </sheetViews>
  <sheetFormatPr defaultColWidth="7.99609375" defaultRowHeight="13.5"/>
  <cols>
    <col min="1" max="1" width="8.77734375" style="6" customWidth="1"/>
    <col min="2" max="2" width="13.88671875" style="7" customWidth="1"/>
    <col min="3" max="4" width="14.10546875" style="7" customWidth="1"/>
    <col min="5" max="5" width="13.99609375" style="7" customWidth="1"/>
    <col min="6" max="7" width="10.88671875" style="7" customWidth="1"/>
    <col min="8" max="8" width="11.3359375" style="7" customWidth="1"/>
    <col min="9" max="10" width="11.5546875" style="7" customWidth="1"/>
    <col min="11" max="12" width="8.77734375" style="6" customWidth="1"/>
    <col min="13" max="13" width="11.10546875" style="7" customWidth="1"/>
    <col min="14" max="14" width="10.99609375" style="7" customWidth="1"/>
    <col min="15" max="16" width="11.4453125" style="7" customWidth="1"/>
    <col min="17" max="17" width="12.21484375" style="7" customWidth="1"/>
    <col min="18" max="18" width="12.10546875" style="7" customWidth="1"/>
    <col min="19" max="19" width="11.21484375" style="7" customWidth="1"/>
    <col min="20" max="20" width="11.10546875" style="7" customWidth="1"/>
    <col min="21" max="21" width="10.99609375" style="7" customWidth="1"/>
    <col min="22" max="22" width="10.6640625" style="7" customWidth="1"/>
    <col min="23" max="23" width="8.77734375" style="6" customWidth="1"/>
    <col min="24" max="25" width="0.671875" style="8" customWidth="1"/>
    <col min="26" max="16384" width="7.99609375" style="8" customWidth="1"/>
  </cols>
  <sheetData>
    <row r="1" spans="1:23" s="3" customFormat="1" ht="12">
      <c r="A1" s="18" t="s">
        <v>187</v>
      </c>
      <c r="B1" s="4"/>
      <c r="C1" s="4"/>
      <c r="D1" s="4"/>
      <c r="E1" s="4"/>
      <c r="F1" s="4"/>
      <c r="G1" s="4"/>
      <c r="H1" s="4"/>
      <c r="I1" s="4"/>
      <c r="J1" s="4"/>
      <c r="K1" s="94" t="s">
        <v>73</v>
      </c>
      <c r="L1" s="18" t="s">
        <v>204</v>
      </c>
      <c r="M1" s="4"/>
      <c r="N1" s="4"/>
      <c r="O1" s="4"/>
      <c r="P1" s="4"/>
      <c r="Q1" s="4"/>
      <c r="R1" s="4"/>
      <c r="S1" s="4"/>
      <c r="T1" s="4"/>
      <c r="U1" s="4"/>
      <c r="V1" s="4"/>
      <c r="W1" s="94" t="s">
        <v>53</v>
      </c>
    </row>
    <row r="2" spans="1:23" s="3" customFormat="1" ht="12">
      <c r="A2" s="93"/>
      <c r="B2" s="4"/>
      <c r="C2" s="4"/>
      <c r="D2" s="4"/>
      <c r="E2" s="4"/>
      <c r="F2" s="4"/>
      <c r="G2" s="4"/>
      <c r="H2" s="4"/>
      <c r="I2" s="4"/>
      <c r="J2" s="4"/>
      <c r="K2" s="94"/>
      <c r="L2" s="93"/>
      <c r="M2" s="4"/>
      <c r="N2" s="4"/>
      <c r="O2" s="4"/>
      <c r="P2" s="4"/>
      <c r="Q2" s="4"/>
      <c r="R2" s="4"/>
      <c r="S2" s="4"/>
      <c r="T2" s="4"/>
      <c r="U2" s="4"/>
      <c r="V2" s="4"/>
      <c r="W2" s="94"/>
    </row>
    <row r="3" spans="1:23" s="125" customFormat="1" ht="22.5">
      <c r="A3" s="709" t="s">
        <v>205</v>
      </c>
      <c r="B3" s="709"/>
      <c r="C3" s="709"/>
      <c r="D3" s="709"/>
      <c r="E3" s="709"/>
      <c r="F3" s="708" t="s">
        <v>363</v>
      </c>
      <c r="G3" s="708"/>
      <c r="H3" s="708"/>
      <c r="I3" s="708"/>
      <c r="J3" s="708"/>
      <c r="K3" s="708"/>
      <c r="L3" s="709" t="s">
        <v>206</v>
      </c>
      <c r="M3" s="709"/>
      <c r="N3" s="709"/>
      <c r="O3" s="709"/>
      <c r="P3" s="709"/>
      <c r="Q3" s="709"/>
      <c r="R3" s="708" t="s">
        <v>364</v>
      </c>
      <c r="S3" s="708"/>
      <c r="T3" s="708"/>
      <c r="U3" s="708"/>
      <c r="V3" s="708"/>
      <c r="W3" s="708"/>
    </row>
    <row r="4" spans="1:23" s="13" customFormat="1" ht="12">
      <c r="A4" s="9"/>
      <c r="B4" s="10"/>
      <c r="C4" s="10"/>
      <c r="D4" s="10"/>
      <c r="E4" s="11"/>
      <c r="F4" s="9"/>
      <c r="G4" s="10"/>
      <c r="H4" s="10"/>
      <c r="I4" s="10"/>
      <c r="J4" s="10"/>
      <c r="K4" s="12"/>
      <c r="L4" s="9"/>
      <c r="M4" s="10"/>
      <c r="N4" s="10"/>
      <c r="O4" s="10"/>
      <c r="P4" s="10"/>
      <c r="Q4" s="10"/>
      <c r="R4" s="11"/>
      <c r="S4" s="10"/>
      <c r="T4" s="10"/>
      <c r="U4" s="10"/>
      <c r="V4" s="10"/>
      <c r="W4" s="12"/>
    </row>
    <row r="5" spans="1:23" s="126" customFormat="1" ht="15.75" thickBot="1">
      <c r="A5" s="126" t="s">
        <v>176</v>
      </c>
      <c r="B5" s="129"/>
      <c r="C5" s="129"/>
      <c r="D5" s="129"/>
      <c r="E5" s="129"/>
      <c r="F5" s="129"/>
      <c r="G5" s="129"/>
      <c r="H5" s="129"/>
      <c r="I5" s="129"/>
      <c r="J5" s="129"/>
      <c r="K5" s="240" t="s">
        <v>19</v>
      </c>
      <c r="L5" s="126" t="s">
        <v>176</v>
      </c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240" t="s">
        <v>19</v>
      </c>
    </row>
    <row r="6" spans="1:23" s="127" customFormat="1" ht="13.5" customHeight="1">
      <c r="A6" s="702" t="s">
        <v>372</v>
      </c>
      <c r="B6" s="427" t="s">
        <v>373</v>
      </c>
      <c r="C6" s="427" t="s">
        <v>374</v>
      </c>
      <c r="D6" s="428" t="s">
        <v>365</v>
      </c>
      <c r="E6" s="429" t="s">
        <v>368</v>
      </c>
      <c r="F6" s="427" t="s">
        <v>568</v>
      </c>
      <c r="G6" s="427" t="s">
        <v>569</v>
      </c>
      <c r="H6" s="427" t="s">
        <v>375</v>
      </c>
      <c r="I6" s="427" t="s">
        <v>570</v>
      </c>
      <c r="J6" s="430" t="s">
        <v>571</v>
      </c>
      <c r="K6" s="705" t="s">
        <v>74</v>
      </c>
      <c r="L6" s="702" t="s">
        <v>572</v>
      </c>
      <c r="M6" s="427" t="s">
        <v>376</v>
      </c>
      <c r="N6" s="427" t="s">
        <v>377</v>
      </c>
      <c r="O6" s="427" t="s">
        <v>378</v>
      </c>
      <c r="P6" s="427" t="s">
        <v>379</v>
      </c>
      <c r="Q6" s="430" t="s">
        <v>380</v>
      </c>
      <c r="R6" s="427" t="s">
        <v>573</v>
      </c>
      <c r="S6" s="427" t="s">
        <v>381</v>
      </c>
      <c r="T6" s="427" t="s">
        <v>382</v>
      </c>
      <c r="U6" s="427" t="s">
        <v>383</v>
      </c>
      <c r="V6" s="430" t="s">
        <v>384</v>
      </c>
      <c r="W6" s="705" t="s">
        <v>74</v>
      </c>
    </row>
    <row r="7" spans="1:23" s="127" customFormat="1" ht="13.5" customHeight="1">
      <c r="A7" s="703"/>
      <c r="B7" s="431"/>
      <c r="C7" s="431"/>
      <c r="D7" s="431"/>
      <c r="E7" s="432"/>
      <c r="F7" s="431"/>
      <c r="G7" s="431"/>
      <c r="H7" s="431"/>
      <c r="I7" s="431" t="s">
        <v>385</v>
      </c>
      <c r="J7" s="432" t="s">
        <v>574</v>
      </c>
      <c r="K7" s="706"/>
      <c r="L7" s="703"/>
      <c r="M7" s="433"/>
      <c r="N7" s="431"/>
      <c r="O7" s="431" t="s">
        <v>386</v>
      </c>
      <c r="P7" s="434"/>
      <c r="Q7" s="432"/>
      <c r="R7" s="431"/>
      <c r="S7" s="431" t="s">
        <v>575</v>
      </c>
      <c r="T7" s="433" t="s">
        <v>387</v>
      </c>
      <c r="U7" s="433" t="s">
        <v>388</v>
      </c>
      <c r="V7" s="432" t="s">
        <v>389</v>
      </c>
      <c r="W7" s="706"/>
    </row>
    <row r="8" spans="1:23" s="127" customFormat="1" ht="13.5" customHeight="1">
      <c r="A8" s="703"/>
      <c r="B8" s="431"/>
      <c r="C8" s="431"/>
      <c r="D8" s="433"/>
      <c r="E8" s="432"/>
      <c r="F8" s="431"/>
      <c r="G8" s="431"/>
      <c r="H8" s="433" t="s">
        <v>75</v>
      </c>
      <c r="I8" s="431"/>
      <c r="J8" s="432"/>
      <c r="K8" s="706"/>
      <c r="L8" s="703"/>
      <c r="M8" s="431"/>
      <c r="N8" s="431"/>
      <c r="O8" s="431" t="s">
        <v>76</v>
      </c>
      <c r="P8" s="434" t="s">
        <v>77</v>
      </c>
      <c r="Q8" s="432" t="s">
        <v>78</v>
      </c>
      <c r="R8" s="431" t="s">
        <v>79</v>
      </c>
      <c r="S8" s="433"/>
      <c r="T8" s="431"/>
      <c r="U8" s="431"/>
      <c r="V8" s="432"/>
      <c r="W8" s="706"/>
    </row>
    <row r="9" spans="1:23" s="127" customFormat="1" ht="13.5" customHeight="1">
      <c r="A9" s="703"/>
      <c r="B9" s="431"/>
      <c r="C9" s="431" t="s">
        <v>80</v>
      </c>
      <c r="D9" s="435" t="s">
        <v>366</v>
      </c>
      <c r="E9" s="436" t="s">
        <v>369</v>
      </c>
      <c r="F9" s="433" t="s">
        <v>81</v>
      </c>
      <c r="G9" s="431" t="s">
        <v>20</v>
      </c>
      <c r="H9" s="433" t="s">
        <v>82</v>
      </c>
      <c r="I9" s="431" t="s">
        <v>83</v>
      </c>
      <c r="J9" s="432" t="s">
        <v>84</v>
      </c>
      <c r="K9" s="706"/>
      <c r="L9" s="703"/>
      <c r="M9" s="431" t="s">
        <v>85</v>
      </c>
      <c r="N9" s="431" t="s">
        <v>86</v>
      </c>
      <c r="O9" s="431" t="s">
        <v>87</v>
      </c>
      <c r="P9" s="434" t="s">
        <v>88</v>
      </c>
      <c r="Q9" s="432" t="s">
        <v>390</v>
      </c>
      <c r="R9" s="431" t="s">
        <v>576</v>
      </c>
      <c r="S9" s="431" t="s">
        <v>89</v>
      </c>
      <c r="T9" s="431" t="s">
        <v>90</v>
      </c>
      <c r="U9" s="431" t="s">
        <v>21</v>
      </c>
      <c r="V9" s="437"/>
      <c r="W9" s="706"/>
    </row>
    <row r="10" spans="1:23" s="127" customFormat="1" ht="13.5" customHeight="1">
      <c r="A10" s="704"/>
      <c r="B10" s="438" t="s">
        <v>6</v>
      </c>
      <c r="C10" s="438" t="s">
        <v>91</v>
      </c>
      <c r="D10" s="439" t="s">
        <v>367</v>
      </c>
      <c r="E10" s="440" t="s">
        <v>370</v>
      </c>
      <c r="F10" s="438" t="s">
        <v>92</v>
      </c>
      <c r="G10" s="438" t="s">
        <v>93</v>
      </c>
      <c r="H10" s="439" t="s">
        <v>94</v>
      </c>
      <c r="I10" s="438" t="s">
        <v>95</v>
      </c>
      <c r="J10" s="441" t="s">
        <v>96</v>
      </c>
      <c r="K10" s="707"/>
      <c r="L10" s="704"/>
      <c r="M10" s="438" t="s">
        <v>97</v>
      </c>
      <c r="N10" s="438" t="s">
        <v>98</v>
      </c>
      <c r="O10" s="438" t="s">
        <v>99</v>
      </c>
      <c r="P10" s="442" t="s">
        <v>100</v>
      </c>
      <c r="Q10" s="441" t="s">
        <v>98</v>
      </c>
      <c r="R10" s="438" t="s">
        <v>101</v>
      </c>
      <c r="S10" s="438" t="s">
        <v>102</v>
      </c>
      <c r="T10" s="438" t="s">
        <v>371</v>
      </c>
      <c r="U10" s="438" t="s">
        <v>22</v>
      </c>
      <c r="V10" s="441" t="s">
        <v>23</v>
      </c>
      <c r="W10" s="707"/>
    </row>
    <row r="11" spans="1:23" s="128" customFormat="1" ht="24.75" customHeight="1" hidden="1">
      <c r="A11" s="443" t="s">
        <v>577</v>
      </c>
      <c r="B11" s="444">
        <f aca="true" t="shared" si="0" ref="B11:B22">SUM(C11:E11,F11:J11,M11:Q11,R11:V11)</f>
        <v>21946</v>
      </c>
      <c r="C11" s="444">
        <v>2680</v>
      </c>
      <c r="D11" s="444">
        <v>4964</v>
      </c>
      <c r="E11" s="444">
        <v>86</v>
      </c>
      <c r="F11" s="444">
        <v>71</v>
      </c>
      <c r="G11" s="444">
        <v>61</v>
      </c>
      <c r="H11" s="444">
        <v>1991</v>
      </c>
      <c r="I11" s="444">
        <v>2035</v>
      </c>
      <c r="J11" s="445">
        <v>1119</v>
      </c>
      <c r="K11" s="446" t="s">
        <v>9</v>
      </c>
      <c r="L11" s="447" t="s">
        <v>350</v>
      </c>
      <c r="M11" s="448">
        <v>601</v>
      </c>
      <c r="N11" s="448">
        <v>181</v>
      </c>
      <c r="O11" s="448">
        <v>1</v>
      </c>
      <c r="P11" s="448">
        <v>111</v>
      </c>
      <c r="Q11" s="448">
        <v>11</v>
      </c>
      <c r="R11" s="448">
        <v>61</v>
      </c>
      <c r="S11" s="448">
        <v>7809</v>
      </c>
      <c r="T11" s="448">
        <v>71</v>
      </c>
      <c r="U11" s="448">
        <v>25</v>
      </c>
      <c r="V11" s="449">
        <v>68</v>
      </c>
      <c r="W11" s="450" t="s">
        <v>9</v>
      </c>
    </row>
    <row r="12" spans="1:23" s="128" customFormat="1" ht="24.75" customHeight="1" hidden="1">
      <c r="A12" s="443" t="s">
        <v>351</v>
      </c>
      <c r="B12" s="444">
        <f t="shared" si="0"/>
        <v>21630</v>
      </c>
      <c r="C12" s="448">
        <v>1958</v>
      </c>
      <c r="D12" s="448">
        <v>4980</v>
      </c>
      <c r="E12" s="448">
        <v>84</v>
      </c>
      <c r="F12" s="448">
        <v>56</v>
      </c>
      <c r="G12" s="448">
        <v>45</v>
      </c>
      <c r="H12" s="448">
        <v>1910</v>
      </c>
      <c r="I12" s="448">
        <v>2009</v>
      </c>
      <c r="J12" s="449">
        <v>1007</v>
      </c>
      <c r="K12" s="446" t="s">
        <v>58</v>
      </c>
      <c r="L12" s="447" t="s">
        <v>351</v>
      </c>
      <c r="M12" s="448">
        <v>447</v>
      </c>
      <c r="N12" s="448">
        <v>206</v>
      </c>
      <c r="O12" s="448">
        <v>1</v>
      </c>
      <c r="P12" s="448">
        <v>118</v>
      </c>
      <c r="Q12" s="448">
        <v>17</v>
      </c>
      <c r="R12" s="448">
        <v>55</v>
      </c>
      <c r="S12" s="448">
        <v>8560</v>
      </c>
      <c r="T12" s="448">
        <v>81</v>
      </c>
      <c r="U12" s="448">
        <v>24</v>
      </c>
      <c r="V12" s="449">
        <v>72</v>
      </c>
      <c r="W12" s="450" t="s">
        <v>58</v>
      </c>
    </row>
    <row r="13" spans="1:23" s="128" customFormat="1" ht="24.75" customHeight="1" hidden="1">
      <c r="A13" s="443" t="s">
        <v>352</v>
      </c>
      <c r="B13" s="444">
        <f t="shared" si="0"/>
        <v>21484</v>
      </c>
      <c r="C13" s="451">
        <v>1727</v>
      </c>
      <c r="D13" s="451">
        <v>5046</v>
      </c>
      <c r="E13" s="451">
        <v>80</v>
      </c>
      <c r="F13" s="448">
        <v>50</v>
      </c>
      <c r="G13" s="448">
        <v>67</v>
      </c>
      <c r="H13" s="448">
        <v>1981</v>
      </c>
      <c r="I13" s="448">
        <v>1823</v>
      </c>
      <c r="J13" s="449">
        <v>1150</v>
      </c>
      <c r="K13" s="446" t="s">
        <v>59</v>
      </c>
      <c r="L13" s="447" t="s">
        <v>352</v>
      </c>
      <c r="M13" s="448">
        <v>398</v>
      </c>
      <c r="N13" s="448">
        <v>204</v>
      </c>
      <c r="O13" s="448">
        <v>0</v>
      </c>
      <c r="P13" s="448">
        <v>101</v>
      </c>
      <c r="Q13" s="448">
        <v>15</v>
      </c>
      <c r="R13" s="448">
        <v>57</v>
      </c>
      <c r="S13" s="448">
        <v>8627</v>
      </c>
      <c r="T13" s="448">
        <v>85</v>
      </c>
      <c r="U13" s="448">
        <v>18</v>
      </c>
      <c r="V13" s="449">
        <v>55</v>
      </c>
      <c r="W13" s="450" t="s">
        <v>59</v>
      </c>
    </row>
    <row r="14" spans="1:23" s="128" customFormat="1" ht="24.75" customHeight="1" hidden="1">
      <c r="A14" s="443" t="s">
        <v>353</v>
      </c>
      <c r="B14" s="444">
        <f t="shared" si="0"/>
        <v>21331</v>
      </c>
      <c r="C14" s="451">
        <v>2249</v>
      </c>
      <c r="D14" s="451">
        <v>4610</v>
      </c>
      <c r="E14" s="451">
        <v>78</v>
      </c>
      <c r="F14" s="448">
        <v>43</v>
      </c>
      <c r="G14" s="448">
        <v>56</v>
      </c>
      <c r="H14" s="448">
        <v>1983</v>
      </c>
      <c r="I14" s="448">
        <v>1850</v>
      </c>
      <c r="J14" s="449">
        <v>1099</v>
      </c>
      <c r="K14" s="446" t="s">
        <v>60</v>
      </c>
      <c r="L14" s="447" t="s">
        <v>353</v>
      </c>
      <c r="M14" s="448">
        <v>388</v>
      </c>
      <c r="N14" s="448">
        <v>189</v>
      </c>
      <c r="O14" s="448">
        <v>1</v>
      </c>
      <c r="P14" s="448">
        <v>104</v>
      </c>
      <c r="Q14" s="448">
        <v>14</v>
      </c>
      <c r="R14" s="448">
        <v>68</v>
      </c>
      <c r="S14" s="448">
        <v>8463</v>
      </c>
      <c r="T14" s="448">
        <v>61</v>
      </c>
      <c r="U14" s="448">
        <v>12</v>
      </c>
      <c r="V14" s="449">
        <v>63</v>
      </c>
      <c r="W14" s="450" t="s">
        <v>60</v>
      </c>
    </row>
    <row r="15" spans="1:23" s="128" customFormat="1" ht="24.75" customHeight="1" hidden="1">
      <c r="A15" s="443" t="s">
        <v>354</v>
      </c>
      <c r="B15" s="444">
        <f t="shared" si="0"/>
        <v>21809</v>
      </c>
      <c r="C15" s="451">
        <v>2861</v>
      </c>
      <c r="D15" s="451">
        <v>4376</v>
      </c>
      <c r="E15" s="451">
        <v>73</v>
      </c>
      <c r="F15" s="451">
        <v>27</v>
      </c>
      <c r="G15" s="448">
        <v>44</v>
      </c>
      <c r="H15" s="448">
        <v>1940</v>
      </c>
      <c r="I15" s="448">
        <v>1605</v>
      </c>
      <c r="J15" s="449">
        <v>1122</v>
      </c>
      <c r="K15" s="446" t="s">
        <v>61</v>
      </c>
      <c r="L15" s="447" t="s">
        <v>354</v>
      </c>
      <c r="M15" s="448">
        <v>306</v>
      </c>
      <c r="N15" s="448">
        <v>170</v>
      </c>
      <c r="O15" s="448">
        <v>1</v>
      </c>
      <c r="P15" s="448">
        <v>79</v>
      </c>
      <c r="Q15" s="448">
        <v>13</v>
      </c>
      <c r="R15" s="448">
        <v>67</v>
      </c>
      <c r="S15" s="448">
        <v>8994</v>
      </c>
      <c r="T15" s="448">
        <v>50</v>
      </c>
      <c r="U15" s="448">
        <v>16</v>
      </c>
      <c r="V15" s="449">
        <v>65</v>
      </c>
      <c r="W15" s="450" t="s">
        <v>61</v>
      </c>
    </row>
    <row r="16" spans="1:23" s="128" customFormat="1" ht="24.75" customHeight="1" hidden="1">
      <c r="A16" s="443" t="s">
        <v>355</v>
      </c>
      <c r="B16" s="444">
        <f t="shared" si="0"/>
        <v>21015</v>
      </c>
      <c r="C16" s="451">
        <v>2553</v>
      </c>
      <c r="D16" s="451">
        <v>4151</v>
      </c>
      <c r="E16" s="448">
        <v>75</v>
      </c>
      <c r="F16" s="451">
        <v>21</v>
      </c>
      <c r="G16" s="451">
        <v>58</v>
      </c>
      <c r="H16" s="451">
        <v>1924</v>
      </c>
      <c r="I16" s="451">
        <v>1385</v>
      </c>
      <c r="J16" s="452">
        <v>1050</v>
      </c>
      <c r="K16" s="446" t="s">
        <v>55</v>
      </c>
      <c r="L16" s="447" t="s">
        <v>355</v>
      </c>
      <c r="M16" s="448">
        <v>314</v>
      </c>
      <c r="N16" s="448">
        <v>153</v>
      </c>
      <c r="O16" s="448">
        <v>1</v>
      </c>
      <c r="P16" s="448">
        <v>71</v>
      </c>
      <c r="Q16" s="448">
        <v>6</v>
      </c>
      <c r="R16" s="448">
        <v>46</v>
      </c>
      <c r="S16" s="448">
        <v>9068</v>
      </c>
      <c r="T16" s="448">
        <v>49</v>
      </c>
      <c r="U16" s="448">
        <v>20</v>
      </c>
      <c r="V16" s="449">
        <v>70</v>
      </c>
      <c r="W16" s="450" t="s">
        <v>55</v>
      </c>
    </row>
    <row r="17" spans="1:23" s="128" customFormat="1" ht="24.75" customHeight="1" hidden="1">
      <c r="A17" s="443" t="s">
        <v>356</v>
      </c>
      <c r="B17" s="444">
        <f t="shared" si="0"/>
        <v>20079</v>
      </c>
      <c r="C17" s="451">
        <v>2326</v>
      </c>
      <c r="D17" s="451">
        <v>3874</v>
      </c>
      <c r="E17" s="448">
        <v>71</v>
      </c>
      <c r="F17" s="451">
        <v>25</v>
      </c>
      <c r="G17" s="451">
        <v>54</v>
      </c>
      <c r="H17" s="451">
        <v>1905</v>
      </c>
      <c r="I17" s="451">
        <v>1326</v>
      </c>
      <c r="J17" s="452">
        <v>950</v>
      </c>
      <c r="K17" s="446" t="s">
        <v>56</v>
      </c>
      <c r="L17" s="447" t="s">
        <v>356</v>
      </c>
      <c r="M17" s="448">
        <v>329</v>
      </c>
      <c r="N17" s="448">
        <v>121</v>
      </c>
      <c r="O17" s="448">
        <v>0</v>
      </c>
      <c r="P17" s="448">
        <v>68</v>
      </c>
      <c r="Q17" s="448">
        <v>12</v>
      </c>
      <c r="R17" s="448">
        <v>71</v>
      </c>
      <c r="S17" s="448">
        <v>8838</v>
      </c>
      <c r="T17" s="448">
        <v>40</v>
      </c>
      <c r="U17" s="448">
        <v>21</v>
      </c>
      <c r="V17" s="449">
        <v>48</v>
      </c>
      <c r="W17" s="450" t="s">
        <v>56</v>
      </c>
    </row>
    <row r="18" spans="1:23" s="128" customFormat="1" ht="24.75" customHeight="1" hidden="1">
      <c r="A18" s="443" t="s">
        <v>357</v>
      </c>
      <c r="B18" s="444">
        <f t="shared" si="0"/>
        <v>19081</v>
      </c>
      <c r="C18" s="451">
        <v>2367</v>
      </c>
      <c r="D18" s="451">
        <v>3086</v>
      </c>
      <c r="E18" s="448">
        <v>77</v>
      </c>
      <c r="F18" s="451">
        <v>40</v>
      </c>
      <c r="G18" s="451">
        <v>63</v>
      </c>
      <c r="H18" s="451">
        <v>1923</v>
      </c>
      <c r="I18" s="451">
        <v>1252</v>
      </c>
      <c r="J18" s="452">
        <v>1068</v>
      </c>
      <c r="K18" s="446" t="s">
        <v>62</v>
      </c>
      <c r="L18" s="447" t="s">
        <v>357</v>
      </c>
      <c r="M18" s="448">
        <v>362</v>
      </c>
      <c r="N18" s="448">
        <v>126</v>
      </c>
      <c r="O18" s="448">
        <v>1</v>
      </c>
      <c r="P18" s="448">
        <v>68</v>
      </c>
      <c r="Q18" s="448">
        <v>6</v>
      </c>
      <c r="R18" s="448">
        <v>69</v>
      </c>
      <c r="S18" s="448">
        <v>8445</v>
      </c>
      <c r="T18" s="448">
        <v>54</v>
      </c>
      <c r="U18" s="448">
        <v>18</v>
      </c>
      <c r="V18" s="449">
        <v>56</v>
      </c>
      <c r="W18" s="450" t="s">
        <v>62</v>
      </c>
    </row>
    <row r="19" spans="1:23" s="128" customFormat="1" ht="24.75" customHeight="1" hidden="1">
      <c r="A19" s="443" t="s">
        <v>358</v>
      </c>
      <c r="B19" s="444">
        <f t="shared" si="0"/>
        <v>20093</v>
      </c>
      <c r="C19" s="451">
        <v>2628</v>
      </c>
      <c r="D19" s="451">
        <v>4016</v>
      </c>
      <c r="E19" s="448">
        <v>80</v>
      </c>
      <c r="F19" s="451">
        <v>54</v>
      </c>
      <c r="G19" s="451">
        <v>49</v>
      </c>
      <c r="H19" s="451">
        <v>1943</v>
      </c>
      <c r="I19" s="451">
        <v>1277</v>
      </c>
      <c r="J19" s="452">
        <v>1139</v>
      </c>
      <c r="K19" s="446" t="s">
        <v>63</v>
      </c>
      <c r="L19" s="447" t="s">
        <v>358</v>
      </c>
      <c r="M19" s="448">
        <v>377</v>
      </c>
      <c r="N19" s="448">
        <v>144</v>
      </c>
      <c r="O19" s="448">
        <v>1</v>
      </c>
      <c r="P19" s="448">
        <v>74</v>
      </c>
      <c r="Q19" s="448">
        <v>7</v>
      </c>
      <c r="R19" s="448">
        <v>65</v>
      </c>
      <c r="S19" s="448">
        <v>8102</v>
      </c>
      <c r="T19" s="448">
        <v>55</v>
      </c>
      <c r="U19" s="448">
        <v>27</v>
      </c>
      <c r="V19" s="449">
        <v>55</v>
      </c>
      <c r="W19" s="450" t="s">
        <v>63</v>
      </c>
    </row>
    <row r="20" spans="1:23" s="128" customFormat="1" ht="24.75" customHeight="1" hidden="1">
      <c r="A20" s="443" t="s">
        <v>359</v>
      </c>
      <c r="B20" s="444">
        <f t="shared" si="0"/>
        <v>20084</v>
      </c>
      <c r="C20" s="451">
        <v>2176</v>
      </c>
      <c r="D20" s="451">
        <v>4149</v>
      </c>
      <c r="E20" s="448">
        <v>72</v>
      </c>
      <c r="F20" s="451">
        <v>37</v>
      </c>
      <c r="G20" s="451">
        <v>52</v>
      </c>
      <c r="H20" s="451">
        <v>1932</v>
      </c>
      <c r="I20" s="451">
        <v>1276</v>
      </c>
      <c r="J20" s="452">
        <v>1364</v>
      </c>
      <c r="K20" s="446" t="s">
        <v>64</v>
      </c>
      <c r="L20" s="447" t="s">
        <v>359</v>
      </c>
      <c r="M20" s="448">
        <v>351</v>
      </c>
      <c r="N20" s="448">
        <v>118</v>
      </c>
      <c r="O20" s="448">
        <v>0</v>
      </c>
      <c r="P20" s="448">
        <v>62</v>
      </c>
      <c r="Q20" s="448">
        <v>6</v>
      </c>
      <c r="R20" s="448">
        <v>76</v>
      </c>
      <c r="S20" s="448">
        <v>8297</v>
      </c>
      <c r="T20" s="448">
        <v>44</v>
      </c>
      <c r="U20" s="448">
        <v>20</v>
      </c>
      <c r="V20" s="449">
        <v>52</v>
      </c>
      <c r="W20" s="450" t="s">
        <v>64</v>
      </c>
    </row>
    <row r="21" spans="1:23" s="128" customFormat="1" ht="24.75" customHeight="1" hidden="1">
      <c r="A21" s="443" t="s">
        <v>360</v>
      </c>
      <c r="B21" s="444">
        <f t="shared" si="0"/>
        <v>21390</v>
      </c>
      <c r="C21" s="451">
        <v>2167</v>
      </c>
      <c r="D21" s="451">
        <v>3985</v>
      </c>
      <c r="E21" s="448">
        <v>84</v>
      </c>
      <c r="F21" s="451">
        <v>76</v>
      </c>
      <c r="G21" s="451">
        <v>59</v>
      </c>
      <c r="H21" s="451">
        <v>1851</v>
      </c>
      <c r="I21" s="451">
        <v>1625</v>
      </c>
      <c r="J21" s="452">
        <v>1475</v>
      </c>
      <c r="K21" s="446" t="s">
        <v>65</v>
      </c>
      <c r="L21" s="447" t="s">
        <v>360</v>
      </c>
      <c r="M21" s="448">
        <v>441</v>
      </c>
      <c r="N21" s="448">
        <v>139</v>
      </c>
      <c r="O21" s="448">
        <v>1</v>
      </c>
      <c r="P21" s="448">
        <v>94</v>
      </c>
      <c r="Q21" s="448">
        <v>6</v>
      </c>
      <c r="R21" s="448">
        <v>77</v>
      </c>
      <c r="S21" s="448">
        <v>9180</v>
      </c>
      <c r="T21" s="448">
        <v>49</v>
      </c>
      <c r="U21" s="448">
        <v>21</v>
      </c>
      <c r="V21" s="449">
        <v>60</v>
      </c>
      <c r="W21" s="450" t="s">
        <v>65</v>
      </c>
    </row>
    <row r="22" spans="1:23" s="128" customFormat="1" ht="24.75" customHeight="1" hidden="1">
      <c r="A22" s="443" t="s">
        <v>361</v>
      </c>
      <c r="B22" s="444">
        <f t="shared" si="0"/>
        <v>21750</v>
      </c>
      <c r="C22" s="451">
        <v>2159</v>
      </c>
      <c r="D22" s="451">
        <v>3961</v>
      </c>
      <c r="E22" s="448">
        <v>114</v>
      </c>
      <c r="F22" s="451">
        <v>80</v>
      </c>
      <c r="G22" s="451">
        <v>63</v>
      </c>
      <c r="H22" s="451">
        <v>1862</v>
      </c>
      <c r="I22" s="451">
        <v>1791</v>
      </c>
      <c r="J22" s="451">
        <v>1297</v>
      </c>
      <c r="K22" s="453" t="s">
        <v>66</v>
      </c>
      <c r="L22" s="447" t="s">
        <v>361</v>
      </c>
      <c r="M22" s="448">
        <v>505</v>
      </c>
      <c r="N22" s="448">
        <v>154</v>
      </c>
      <c r="O22" s="448">
        <v>1</v>
      </c>
      <c r="P22" s="448">
        <v>108</v>
      </c>
      <c r="Q22" s="448">
        <v>19</v>
      </c>
      <c r="R22" s="448">
        <v>63</v>
      </c>
      <c r="S22" s="448">
        <v>9414</v>
      </c>
      <c r="T22" s="448">
        <v>59</v>
      </c>
      <c r="U22" s="448">
        <v>25</v>
      </c>
      <c r="V22" s="449">
        <v>75</v>
      </c>
      <c r="W22" s="450" t="s">
        <v>66</v>
      </c>
    </row>
    <row r="23" spans="1:23" s="128" customFormat="1" ht="24.75" customHeight="1">
      <c r="A23" s="443">
        <v>2015</v>
      </c>
      <c r="B23" s="444">
        <v>307610.95</v>
      </c>
      <c r="C23" s="451">
        <v>33996.28</v>
      </c>
      <c r="D23" s="451">
        <v>43741.932</v>
      </c>
      <c r="E23" s="448">
        <v>2404.938</v>
      </c>
      <c r="F23" s="451">
        <v>1624.153</v>
      </c>
      <c r="G23" s="451">
        <v>2130.393</v>
      </c>
      <c r="H23" s="451">
        <v>41625.03</v>
      </c>
      <c r="I23" s="451">
        <v>19535.551</v>
      </c>
      <c r="J23" s="451">
        <v>24440.736000000004</v>
      </c>
      <c r="K23" s="453">
        <v>2015</v>
      </c>
      <c r="L23" s="454">
        <v>2015</v>
      </c>
      <c r="M23" s="448">
        <v>3693.841</v>
      </c>
      <c r="N23" s="448">
        <v>3606.837</v>
      </c>
      <c r="O23" s="448">
        <v>0</v>
      </c>
      <c r="P23" s="448">
        <v>1628.9739999999997</v>
      </c>
      <c r="Q23" s="448">
        <v>1</v>
      </c>
      <c r="R23" s="448">
        <v>1216.3490000000002</v>
      </c>
      <c r="S23" s="448">
        <v>126010.96</v>
      </c>
      <c r="T23" s="448">
        <v>701.79</v>
      </c>
      <c r="U23" s="448">
        <v>275.96700000000004</v>
      </c>
      <c r="V23" s="449">
        <v>976.219</v>
      </c>
      <c r="W23" s="454">
        <v>2015</v>
      </c>
    </row>
    <row r="24" spans="1:23" s="126" customFormat="1" ht="24.75" customHeight="1">
      <c r="A24" s="443">
        <v>2016</v>
      </c>
      <c r="B24" s="444">
        <v>381044</v>
      </c>
      <c r="C24" s="444">
        <v>36086</v>
      </c>
      <c r="D24" s="444">
        <v>43378</v>
      </c>
      <c r="E24" s="444">
        <v>2633</v>
      </c>
      <c r="F24" s="444">
        <v>1583</v>
      </c>
      <c r="G24" s="444">
        <v>2064</v>
      </c>
      <c r="H24" s="444">
        <v>104092</v>
      </c>
      <c r="I24" s="444">
        <v>17250</v>
      </c>
      <c r="J24" s="444">
        <v>25571</v>
      </c>
      <c r="K24" s="453">
        <v>2016</v>
      </c>
      <c r="L24" s="454">
        <v>2016</v>
      </c>
      <c r="M24" s="448">
        <v>4426</v>
      </c>
      <c r="N24" s="448">
        <v>3765</v>
      </c>
      <c r="O24" s="448">
        <v>0</v>
      </c>
      <c r="P24" s="448">
        <v>2097</v>
      </c>
      <c r="Q24" s="448">
        <v>6</v>
      </c>
      <c r="R24" s="448">
        <v>1458</v>
      </c>
      <c r="S24" s="448">
        <v>134887</v>
      </c>
      <c r="T24" s="448">
        <v>648</v>
      </c>
      <c r="U24" s="448">
        <v>270</v>
      </c>
      <c r="V24" s="448">
        <v>830</v>
      </c>
      <c r="W24" s="454">
        <v>2016</v>
      </c>
    </row>
    <row r="25" spans="1:23" s="126" customFormat="1" ht="24.75" customHeight="1">
      <c r="A25" s="443">
        <v>2017</v>
      </c>
      <c r="B25" s="444">
        <v>379998</v>
      </c>
      <c r="C25" s="444">
        <v>41176</v>
      </c>
      <c r="D25" s="444">
        <v>34446</v>
      </c>
      <c r="E25" s="444">
        <v>2719</v>
      </c>
      <c r="F25" s="444">
        <v>1350</v>
      </c>
      <c r="G25" s="444">
        <v>1862</v>
      </c>
      <c r="H25" s="444">
        <v>105128</v>
      </c>
      <c r="I25" s="444">
        <v>15461</v>
      </c>
      <c r="J25" s="444">
        <v>30025</v>
      </c>
      <c r="K25" s="453">
        <v>2017</v>
      </c>
      <c r="L25" s="454">
        <v>2017</v>
      </c>
      <c r="M25" s="448">
        <v>4534</v>
      </c>
      <c r="N25" s="448">
        <v>4054</v>
      </c>
      <c r="O25" s="448">
        <v>0</v>
      </c>
      <c r="P25" s="448">
        <v>706</v>
      </c>
      <c r="Q25" s="448">
        <v>72</v>
      </c>
      <c r="R25" s="448">
        <v>1411</v>
      </c>
      <c r="S25" s="448">
        <v>135220</v>
      </c>
      <c r="T25" s="448">
        <v>676</v>
      </c>
      <c r="U25" s="448">
        <v>247</v>
      </c>
      <c r="V25" s="448">
        <v>911</v>
      </c>
      <c r="W25" s="454">
        <v>2017</v>
      </c>
    </row>
    <row r="26" spans="1:23" s="126" customFormat="1" ht="24.75" customHeight="1">
      <c r="A26" s="443">
        <v>2018</v>
      </c>
      <c r="B26" s="444">
        <v>339607</v>
      </c>
      <c r="C26" s="444">
        <v>39950</v>
      </c>
      <c r="D26" s="444">
        <v>25866</v>
      </c>
      <c r="E26" s="444">
        <v>2722</v>
      </c>
      <c r="F26" s="444">
        <v>1342</v>
      </c>
      <c r="G26" s="444">
        <v>22</v>
      </c>
      <c r="H26" s="444">
        <v>76087</v>
      </c>
      <c r="I26" s="444">
        <v>15468</v>
      </c>
      <c r="J26" s="444">
        <v>30019</v>
      </c>
      <c r="K26" s="453">
        <v>2018</v>
      </c>
      <c r="L26" s="454">
        <v>2018</v>
      </c>
      <c r="M26" s="448">
        <v>4997</v>
      </c>
      <c r="N26" s="448">
        <v>3550</v>
      </c>
      <c r="O26" s="448">
        <v>0</v>
      </c>
      <c r="P26" s="448">
        <v>2312</v>
      </c>
      <c r="Q26" s="448">
        <v>246</v>
      </c>
      <c r="R26" s="448">
        <v>100</v>
      </c>
      <c r="S26" s="448">
        <v>135217</v>
      </c>
      <c r="T26" s="448">
        <v>643</v>
      </c>
      <c r="U26" s="448">
        <v>204</v>
      </c>
      <c r="V26" s="448">
        <v>862</v>
      </c>
      <c r="W26" s="454">
        <v>2018</v>
      </c>
    </row>
    <row r="27" spans="1:23" s="330" customFormat="1" ht="24.75" customHeight="1">
      <c r="A27" s="455">
        <v>2019</v>
      </c>
      <c r="B27" s="456">
        <f>SUM(B28:B39)</f>
        <v>367444.30299999996</v>
      </c>
      <c r="C27" s="456">
        <f>SUM(C28:C39)</f>
        <v>36601.521</v>
      </c>
      <c r="D27" s="456">
        <f aca="true" t="shared" si="1" ref="D27:J27">SUM(D28:D39)</f>
        <v>28552.928000000004</v>
      </c>
      <c r="E27" s="456">
        <f t="shared" si="1"/>
        <v>2997.645</v>
      </c>
      <c r="F27" s="456">
        <f t="shared" si="1"/>
        <v>946.1730000000001</v>
      </c>
      <c r="G27" s="456">
        <f t="shared" si="1"/>
        <v>33.948</v>
      </c>
      <c r="H27" s="456">
        <f t="shared" si="1"/>
        <v>105008.474</v>
      </c>
      <c r="I27" s="456">
        <f t="shared" si="1"/>
        <v>14763.188</v>
      </c>
      <c r="J27" s="456">
        <f t="shared" si="1"/>
        <v>28978.071</v>
      </c>
      <c r="K27" s="457">
        <v>2019</v>
      </c>
      <c r="L27" s="458">
        <v>2019</v>
      </c>
      <c r="M27" s="459">
        <f>SUM(M28:M39)</f>
        <v>4001.178</v>
      </c>
      <c r="N27" s="459">
        <f aca="true" t="shared" si="2" ref="N27:V27">SUM(N28:N39)</f>
        <v>3514.827</v>
      </c>
      <c r="O27" s="459">
        <f t="shared" si="2"/>
        <v>1173.8590000000002</v>
      </c>
      <c r="P27" s="459">
        <f t="shared" si="2"/>
        <v>283.917</v>
      </c>
      <c r="Q27" s="459">
        <f t="shared" si="2"/>
        <v>465.754</v>
      </c>
      <c r="R27" s="459">
        <f t="shared" si="2"/>
        <v>95.77300000000001</v>
      </c>
      <c r="S27" s="459">
        <f t="shared" si="2"/>
        <v>139308.783</v>
      </c>
      <c r="T27" s="459">
        <f t="shared" si="2"/>
        <v>338.25399999999996</v>
      </c>
      <c r="U27" s="459">
        <f t="shared" si="2"/>
        <v>380.01</v>
      </c>
      <c r="V27" s="459">
        <f t="shared" si="2"/>
        <v>0</v>
      </c>
      <c r="W27" s="458">
        <v>2019</v>
      </c>
    </row>
    <row r="28" spans="1:23" s="128" customFormat="1" ht="24.75" customHeight="1">
      <c r="A28" s="443" t="s">
        <v>350</v>
      </c>
      <c r="B28" s="460">
        <f>SUM(C28:J28,M28:V28)</f>
        <v>34048.299999999996</v>
      </c>
      <c r="C28" s="460">
        <v>3254.733</v>
      </c>
      <c r="D28" s="460">
        <v>3354.612</v>
      </c>
      <c r="E28" s="460">
        <v>241.982</v>
      </c>
      <c r="F28" s="460">
        <v>143.64</v>
      </c>
      <c r="G28" s="460">
        <v>4.359</v>
      </c>
      <c r="H28" s="460">
        <v>9394.65</v>
      </c>
      <c r="I28" s="460">
        <v>1373.197</v>
      </c>
      <c r="J28" s="460">
        <v>2896.504</v>
      </c>
      <c r="K28" s="453" t="s">
        <v>9</v>
      </c>
      <c r="L28" s="447" t="s">
        <v>578</v>
      </c>
      <c r="M28" s="461">
        <v>485.642</v>
      </c>
      <c r="N28" s="462">
        <v>322.647</v>
      </c>
      <c r="O28" s="462">
        <v>121.527</v>
      </c>
      <c r="P28" s="462">
        <v>51.14</v>
      </c>
      <c r="Q28" s="462">
        <v>32.101</v>
      </c>
      <c r="R28" s="462">
        <v>13.085</v>
      </c>
      <c r="S28" s="462">
        <v>12278.664</v>
      </c>
      <c r="T28" s="462">
        <v>45.028</v>
      </c>
      <c r="U28" s="462">
        <v>34.789</v>
      </c>
      <c r="V28" s="463">
        <v>0</v>
      </c>
      <c r="W28" s="450" t="s">
        <v>9</v>
      </c>
    </row>
    <row r="29" spans="1:23" s="128" customFormat="1" ht="24.75" customHeight="1">
      <c r="A29" s="443" t="s">
        <v>351</v>
      </c>
      <c r="B29" s="460">
        <f aca="true" t="shared" si="3" ref="B29:B39">SUM(C29:E29,F29:J29,M29:Q29,R29:V29)</f>
        <v>28651.456999999995</v>
      </c>
      <c r="C29" s="460">
        <v>2946.972</v>
      </c>
      <c r="D29" s="460">
        <v>2632.176</v>
      </c>
      <c r="E29" s="460">
        <v>249.776</v>
      </c>
      <c r="F29" s="460">
        <v>165.855</v>
      </c>
      <c r="G29" s="460">
        <v>4.059</v>
      </c>
      <c r="H29" s="460">
        <v>7932.571</v>
      </c>
      <c r="I29" s="460">
        <v>1204.067</v>
      </c>
      <c r="J29" s="460">
        <v>2246.641</v>
      </c>
      <c r="K29" s="453" t="s">
        <v>58</v>
      </c>
      <c r="L29" s="447" t="s">
        <v>351</v>
      </c>
      <c r="M29" s="461">
        <v>462.262</v>
      </c>
      <c r="N29" s="462">
        <v>304.917</v>
      </c>
      <c r="O29" s="462">
        <v>122.495</v>
      </c>
      <c r="P29" s="462">
        <v>32.39</v>
      </c>
      <c r="Q29" s="462">
        <v>48.099</v>
      </c>
      <c r="R29" s="462">
        <v>11.634</v>
      </c>
      <c r="S29" s="462">
        <v>10204.268</v>
      </c>
      <c r="T29" s="462">
        <v>43.647</v>
      </c>
      <c r="U29" s="462">
        <v>39.628</v>
      </c>
      <c r="V29" s="463">
        <v>0</v>
      </c>
      <c r="W29" s="450" t="s">
        <v>58</v>
      </c>
    </row>
    <row r="30" spans="1:23" s="128" customFormat="1" ht="24.75" customHeight="1">
      <c r="A30" s="443" t="s">
        <v>352</v>
      </c>
      <c r="B30" s="460">
        <f t="shared" si="3"/>
        <v>31002.478000000003</v>
      </c>
      <c r="C30" s="460">
        <v>2512.165</v>
      </c>
      <c r="D30" s="460">
        <v>2536.142</v>
      </c>
      <c r="E30" s="460">
        <v>248.896</v>
      </c>
      <c r="F30" s="460">
        <v>127.28</v>
      </c>
      <c r="G30" s="460">
        <v>3.247</v>
      </c>
      <c r="H30" s="460">
        <v>8613.593</v>
      </c>
      <c r="I30" s="460">
        <v>1287.28</v>
      </c>
      <c r="J30" s="460">
        <v>2631.027</v>
      </c>
      <c r="K30" s="453" t="s">
        <v>59</v>
      </c>
      <c r="L30" s="447" t="s">
        <v>352</v>
      </c>
      <c r="M30" s="461">
        <v>401.932</v>
      </c>
      <c r="N30" s="462">
        <v>311.886</v>
      </c>
      <c r="O30" s="462">
        <v>98.707</v>
      </c>
      <c r="P30" s="462">
        <v>27.111</v>
      </c>
      <c r="Q30" s="462">
        <v>44.115</v>
      </c>
      <c r="R30" s="462">
        <v>8.981</v>
      </c>
      <c r="S30" s="462">
        <v>12079.548</v>
      </c>
      <c r="T30" s="462">
        <v>39.55</v>
      </c>
      <c r="U30" s="462">
        <v>31.018</v>
      </c>
      <c r="V30" s="463">
        <v>0</v>
      </c>
      <c r="W30" s="450" t="s">
        <v>59</v>
      </c>
    </row>
    <row r="31" spans="1:23" s="128" customFormat="1" ht="24.75" customHeight="1">
      <c r="A31" s="443" t="s">
        <v>353</v>
      </c>
      <c r="B31" s="460">
        <f t="shared" si="3"/>
        <v>30857.215</v>
      </c>
      <c r="C31" s="460">
        <v>3271.744</v>
      </c>
      <c r="D31" s="460">
        <v>2424.163</v>
      </c>
      <c r="E31" s="460">
        <v>259.12</v>
      </c>
      <c r="F31" s="460">
        <v>142.134</v>
      </c>
      <c r="G31" s="460">
        <v>3.07</v>
      </c>
      <c r="H31" s="460">
        <v>8326.864</v>
      </c>
      <c r="I31" s="460">
        <v>1526.94</v>
      </c>
      <c r="J31" s="460">
        <v>2782.125</v>
      </c>
      <c r="K31" s="453" t="s">
        <v>60</v>
      </c>
      <c r="L31" s="447" t="s">
        <v>353</v>
      </c>
      <c r="M31" s="461">
        <v>428.347</v>
      </c>
      <c r="N31" s="462">
        <v>345.004</v>
      </c>
      <c r="O31" s="462">
        <v>103.183</v>
      </c>
      <c r="P31" s="462">
        <v>26.368</v>
      </c>
      <c r="Q31" s="462">
        <v>51.264</v>
      </c>
      <c r="R31" s="462">
        <v>7.502</v>
      </c>
      <c r="S31" s="462">
        <v>11088.898</v>
      </c>
      <c r="T31" s="462">
        <v>37.889</v>
      </c>
      <c r="U31" s="462">
        <v>32.6</v>
      </c>
      <c r="V31" s="463">
        <v>0</v>
      </c>
      <c r="W31" s="450" t="s">
        <v>60</v>
      </c>
    </row>
    <row r="32" spans="1:23" s="128" customFormat="1" ht="24.75" customHeight="1">
      <c r="A32" s="443" t="s">
        <v>354</v>
      </c>
      <c r="B32" s="460">
        <f t="shared" si="3"/>
        <v>31226.356000000003</v>
      </c>
      <c r="C32" s="460">
        <v>3437.244</v>
      </c>
      <c r="D32" s="460">
        <v>2543.31</v>
      </c>
      <c r="E32" s="460">
        <v>236.194</v>
      </c>
      <c r="F32" s="460">
        <v>117.23</v>
      </c>
      <c r="G32" s="460">
        <v>2.084</v>
      </c>
      <c r="H32" s="460">
        <v>8498.635</v>
      </c>
      <c r="I32" s="460">
        <v>1262.009</v>
      </c>
      <c r="J32" s="460">
        <v>2507.336</v>
      </c>
      <c r="K32" s="453" t="s">
        <v>61</v>
      </c>
      <c r="L32" s="447" t="s">
        <v>354</v>
      </c>
      <c r="M32" s="461">
        <v>332.598</v>
      </c>
      <c r="N32" s="462">
        <v>266.256</v>
      </c>
      <c r="O32" s="462">
        <v>77.654</v>
      </c>
      <c r="P32" s="462">
        <v>28.736</v>
      </c>
      <c r="Q32" s="462">
        <v>44.185</v>
      </c>
      <c r="R32" s="462">
        <v>6.435</v>
      </c>
      <c r="S32" s="462">
        <v>11813.533</v>
      </c>
      <c r="T32" s="462">
        <v>26.836</v>
      </c>
      <c r="U32" s="462">
        <v>26.081</v>
      </c>
      <c r="V32" s="463">
        <v>0</v>
      </c>
      <c r="W32" s="450" t="s">
        <v>61</v>
      </c>
    </row>
    <row r="33" spans="1:23" s="128" customFormat="1" ht="24.75" customHeight="1">
      <c r="A33" s="443" t="s">
        <v>355</v>
      </c>
      <c r="B33" s="460">
        <f t="shared" si="3"/>
        <v>29164.814999999995</v>
      </c>
      <c r="C33" s="460">
        <v>3596.277</v>
      </c>
      <c r="D33" s="460">
        <v>2244.208</v>
      </c>
      <c r="E33" s="460">
        <v>263.624</v>
      </c>
      <c r="F33" s="460">
        <v>94.369</v>
      </c>
      <c r="G33" s="460">
        <v>1.728</v>
      </c>
      <c r="H33" s="460">
        <v>7532.645</v>
      </c>
      <c r="I33" s="460">
        <v>1281.988</v>
      </c>
      <c r="J33" s="460">
        <v>2162.064</v>
      </c>
      <c r="K33" s="453" t="s">
        <v>55</v>
      </c>
      <c r="L33" s="447" t="s">
        <v>355</v>
      </c>
      <c r="M33" s="461">
        <v>306.066</v>
      </c>
      <c r="N33" s="462">
        <v>267.23</v>
      </c>
      <c r="O33" s="462">
        <v>84.296</v>
      </c>
      <c r="P33" s="462">
        <v>21.501</v>
      </c>
      <c r="Q33" s="462">
        <v>37.909</v>
      </c>
      <c r="R33" s="462">
        <v>5.913</v>
      </c>
      <c r="S33" s="462">
        <v>11211.731</v>
      </c>
      <c r="T33" s="462">
        <v>25.656</v>
      </c>
      <c r="U33" s="462">
        <v>27.61</v>
      </c>
      <c r="V33" s="463">
        <v>0</v>
      </c>
      <c r="W33" s="450" t="s">
        <v>55</v>
      </c>
    </row>
    <row r="34" spans="1:23" s="128" customFormat="1" ht="24.75" customHeight="1">
      <c r="A34" s="443" t="s">
        <v>356</v>
      </c>
      <c r="B34" s="460">
        <f t="shared" si="3"/>
        <v>30091.484000000004</v>
      </c>
      <c r="C34" s="460">
        <v>2507.306</v>
      </c>
      <c r="D34" s="460">
        <v>2075.703</v>
      </c>
      <c r="E34" s="460">
        <v>240.063</v>
      </c>
      <c r="F34" s="460">
        <v>23.6</v>
      </c>
      <c r="G34" s="460">
        <v>1.817</v>
      </c>
      <c r="H34" s="460">
        <v>8794.68</v>
      </c>
      <c r="I34" s="460">
        <v>1095.101</v>
      </c>
      <c r="J34" s="460">
        <v>2347.906</v>
      </c>
      <c r="K34" s="453" t="s">
        <v>56</v>
      </c>
      <c r="L34" s="447" t="s">
        <v>356</v>
      </c>
      <c r="M34" s="461">
        <v>322.065</v>
      </c>
      <c r="N34" s="462">
        <v>261.269</v>
      </c>
      <c r="O34" s="462">
        <v>81.389</v>
      </c>
      <c r="P34" s="462">
        <v>13.535</v>
      </c>
      <c r="Q34" s="462">
        <v>24.587</v>
      </c>
      <c r="R34" s="462">
        <v>6.044</v>
      </c>
      <c r="S34" s="462">
        <v>12252.677</v>
      </c>
      <c r="T34" s="462">
        <v>19.36</v>
      </c>
      <c r="U34" s="462">
        <v>24.382</v>
      </c>
      <c r="V34" s="463">
        <v>0</v>
      </c>
      <c r="W34" s="450" t="s">
        <v>56</v>
      </c>
    </row>
    <row r="35" spans="1:23" s="128" customFormat="1" ht="24.75" customHeight="1">
      <c r="A35" s="443" t="s">
        <v>357</v>
      </c>
      <c r="B35" s="460">
        <f t="shared" si="3"/>
        <v>29504.333</v>
      </c>
      <c r="C35" s="460">
        <v>2927.195</v>
      </c>
      <c r="D35" s="460">
        <v>1908.207</v>
      </c>
      <c r="E35" s="460">
        <v>250.041</v>
      </c>
      <c r="F35" s="460">
        <v>25.309</v>
      </c>
      <c r="G35" s="460">
        <v>2.699</v>
      </c>
      <c r="H35" s="460">
        <v>8961.608</v>
      </c>
      <c r="I35" s="460">
        <v>1008.125</v>
      </c>
      <c r="J35" s="460">
        <v>2017.11</v>
      </c>
      <c r="K35" s="453" t="s">
        <v>62</v>
      </c>
      <c r="L35" s="447" t="s">
        <v>357</v>
      </c>
      <c r="M35" s="461">
        <v>255.602</v>
      </c>
      <c r="N35" s="462">
        <v>270.915</v>
      </c>
      <c r="O35" s="462">
        <v>86.92</v>
      </c>
      <c r="P35" s="462">
        <v>16.629</v>
      </c>
      <c r="Q35" s="462">
        <v>29.905</v>
      </c>
      <c r="R35" s="462">
        <v>7.822</v>
      </c>
      <c r="S35" s="462">
        <v>11684.393</v>
      </c>
      <c r="T35" s="462">
        <v>19.996</v>
      </c>
      <c r="U35" s="462">
        <v>31.857</v>
      </c>
      <c r="V35" s="463">
        <v>0</v>
      </c>
      <c r="W35" s="450" t="s">
        <v>62</v>
      </c>
    </row>
    <row r="36" spans="1:23" s="128" customFormat="1" ht="24.75" customHeight="1">
      <c r="A36" s="443" t="s">
        <v>358</v>
      </c>
      <c r="B36" s="460">
        <f t="shared" si="3"/>
        <v>27667.942000000003</v>
      </c>
      <c r="C36" s="460">
        <v>3320.615</v>
      </c>
      <c r="D36" s="460">
        <v>1938.166</v>
      </c>
      <c r="E36" s="460">
        <v>230.3</v>
      </c>
      <c r="F36" s="460">
        <v>24.532</v>
      </c>
      <c r="G36" s="460">
        <v>2.923</v>
      </c>
      <c r="H36" s="460">
        <v>8259.372</v>
      </c>
      <c r="I36" s="460">
        <v>926.255</v>
      </c>
      <c r="J36" s="460">
        <v>2225.244</v>
      </c>
      <c r="K36" s="453" t="s">
        <v>63</v>
      </c>
      <c r="L36" s="447" t="s">
        <v>358</v>
      </c>
      <c r="M36" s="461">
        <v>234.367</v>
      </c>
      <c r="N36" s="462">
        <v>264.204</v>
      </c>
      <c r="O36" s="462">
        <v>86.74</v>
      </c>
      <c r="P36" s="462">
        <v>15.985</v>
      </c>
      <c r="Q36" s="462">
        <v>31.032</v>
      </c>
      <c r="R36" s="462">
        <v>6.734</v>
      </c>
      <c r="S36" s="462">
        <v>10053.95</v>
      </c>
      <c r="T36" s="462">
        <v>18.265</v>
      </c>
      <c r="U36" s="462">
        <v>29.258</v>
      </c>
      <c r="V36" s="463">
        <v>0</v>
      </c>
      <c r="W36" s="450" t="s">
        <v>63</v>
      </c>
    </row>
    <row r="37" spans="1:23" s="128" customFormat="1" ht="24.75" customHeight="1">
      <c r="A37" s="443" t="s">
        <v>359</v>
      </c>
      <c r="B37" s="460">
        <f t="shared" si="3"/>
        <v>31451.63</v>
      </c>
      <c r="C37" s="460">
        <v>2907.801</v>
      </c>
      <c r="D37" s="460">
        <v>2758.492</v>
      </c>
      <c r="E37" s="460">
        <v>246.441</v>
      </c>
      <c r="F37" s="460">
        <v>21.09</v>
      </c>
      <c r="G37" s="460">
        <v>2.531</v>
      </c>
      <c r="H37" s="460">
        <v>9118.376</v>
      </c>
      <c r="I37" s="460">
        <v>1103.749</v>
      </c>
      <c r="J37" s="460">
        <v>2410.469</v>
      </c>
      <c r="K37" s="453" t="s">
        <v>64</v>
      </c>
      <c r="L37" s="447" t="s">
        <v>359</v>
      </c>
      <c r="M37" s="461">
        <v>216.621</v>
      </c>
      <c r="N37" s="462">
        <v>270.477</v>
      </c>
      <c r="O37" s="462">
        <v>78.597</v>
      </c>
      <c r="P37" s="462">
        <v>13.953</v>
      </c>
      <c r="Q37" s="462">
        <v>28.53</v>
      </c>
      <c r="R37" s="462">
        <v>5.101</v>
      </c>
      <c r="S37" s="462">
        <v>12225.538</v>
      </c>
      <c r="T37" s="462">
        <v>16.161</v>
      </c>
      <c r="U37" s="462">
        <v>27.703</v>
      </c>
      <c r="V37" s="463">
        <v>0</v>
      </c>
      <c r="W37" s="450" t="s">
        <v>64</v>
      </c>
    </row>
    <row r="38" spans="1:23" s="128" customFormat="1" ht="24.75" customHeight="1">
      <c r="A38" s="443" t="s">
        <v>360</v>
      </c>
      <c r="B38" s="460">
        <f t="shared" si="3"/>
        <v>31234.292999999998</v>
      </c>
      <c r="C38" s="460">
        <v>2922.021</v>
      </c>
      <c r="D38" s="460">
        <v>2070.198</v>
      </c>
      <c r="E38" s="460">
        <v>249.858</v>
      </c>
      <c r="F38" s="460">
        <v>24.761</v>
      </c>
      <c r="G38" s="460">
        <v>1.971</v>
      </c>
      <c r="H38" s="460">
        <v>9335.534</v>
      </c>
      <c r="I38" s="460">
        <v>1290.201</v>
      </c>
      <c r="J38" s="460">
        <v>2471.025</v>
      </c>
      <c r="K38" s="453" t="s">
        <v>65</v>
      </c>
      <c r="L38" s="447" t="s">
        <v>360</v>
      </c>
      <c r="M38" s="461">
        <v>259.159</v>
      </c>
      <c r="N38" s="462">
        <v>311.427</v>
      </c>
      <c r="O38" s="462">
        <v>111.39</v>
      </c>
      <c r="P38" s="462">
        <v>14.805</v>
      </c>
      <c r="Q38" s="462">
        <v>26.797</v>
      </c>
      <c r="R38" s="462">
        <v>5.674</v>
      </c>
      <c r="S38" s="462">
        <v>12088.198</v>
      </c>
      <c r="T38" s="462">
        <v>18.816</v>
      </c>
      <c r="U38" s="462">
        <v>32.458</v>
      </c>
      <c r="V38" s="463">
        <v>0</v>
      </c>
      <c r="W38" s="450" t="s">
        <v>65</v>
      </c>
    </row>
    <row r="39" spans="1:23" s="128" customFormat="1" ht="24.75" customHeight="1">
      <c r="A39" s="443" t="s">
        <v>361</v>
      </c>
      <c r="B39" s="460">
        <f t="shared" si="3"/>
        <v>32544</v>
      </c>
      <c r="C39" s="460">
        <v>2997.448</v>
      </c>
      <c r="D39" s="460">
        <v>2067.551</v>
      </c>
      <c r="E39" s="460">
        <v>281.35</v>
      </c>
      <c r="F39" s="460">
        <v>36.373</v>
      </c>
      <c r="G39" s="460">
        <v>3.46</v>
      </c>
      <c r="H39" s="460">
        <v>10239.946</v>
      </c>
      <c r="I39" s="460">
        <v>1404.276</v>
      </c>
      <c r="J39" s="460">
        <v>2280.62</v>
      </c>
      <c r="K39" s="453" t="s">
        <v>66</v>
      </c>
      <c r="L39" s="447" t="s">
        <v>361</v>
      </c>
      <c r="M39" s="461">
        <v>296.517</v>
      </c>
      <c r="N39" s="462">
        <v>318.595</v>
      </c>
      <c r="O39" s="462">
        <v>120.961</v>
      </c>
      <c r="P39" s="462">
        <v>21.764</v>
      </c>
      <c r="Q39" s="462">
        <v>67.23</v>
      </c>
      <c r="R39" s="462">
        <v>10.848</v>
      </c>
      <c r="S39" s="462">
        <v>12327.385</v>
      </c>
      <c r="T39" s="462">
        <v>27.05</v>
      </c>
      <c r="U39" s="462">
        <v>42.626</v>
      </c>
      <c r="V39" s="463">
        <v>0</v>
      </c>
      <c r="W39" s="450" t="s">
        <v>66</v>
      </c>
    </row>
    <row r="40" spans="1:23" s="126" customFormat="1" ht="5.25" customHeight="1" thickBot="1">
      <c r="A40" s="241"/>
      <c r="B40" s="242"/>
      <c r="C40" s="243"/>
      <c r="D40" s="243"/>
      <c r="E40" s="243"/>
      <c r="F40" s="243"/>
      <c r="G40" s="243"/>
      <c r="H40" s="243"/>
      <c r="I40" s="243"/>
      <c r="J40" s="244"/>
      <c r="K40" s="241"/>
      <c r="L40" s="245"/>
      <c r="M40" s="243"/>
      <c r="N40" s="243"/>
      <c r="O40" s="243"/>
      <c r="P40" s="243"/>
      <c r="Q40" s="243"/>
      <c r="R40" s="243"/>
      <c r="S40" s="243"/>
      <c r="T40" s="243"/>
      <c r="U40" s="243"/>
      <c r="V40" s="244"/>
      <c r="W40" s="241"/>
    </row>
    <row r="41" spans="2:22" s="126" customFormat="1" ht="3" customHeight="1">
      <c r="B41" s="129"/>
      <c r="C41" s="129"/>
      <c r="D41" s="129"/>
      <c r="E41" s="129"/>
      <c r="F41" s="129"/>
      <c r="G41" s="129"/>
      <c r="H41" s="129"/>
      <c r="I41" s="129"/>
      <c r="J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1:22" s="126" customFormat="1" ht="15">
      <c r="A42" s="115" t="s">
        <v>253</v>
      </c>
      <c r="B42" s="130"/>
      <c r="C42" s="130"/>
      <c r="D42" s="130"/>
      <c r="E42" s="130"/>
      <c r="F42" s="117" t="s">
        <v>252</v>
      </c>
      <c r="G42" s="130"/>
      <c r="H42" s="130"/>
      <c r="I42" s="130"/>
      <c r="J42" s="130"/>
      <c r="L42" s="115" t="s">
        <v>253</v>
      </c>
      <c r="M42" s="130"/>
      <c r="N42" s="130"/>
      <c r="O42" s="130"/>
      <c r="P42" s="130"/>
      <c r="Q42" s="130"/>
      <c r="R42" s="117" t="s">
        <v>252</v>
      </c>
      <c r="S42" s="130"/>
      <c r="T42" s="130"/>
      <c r="U42" s="130"/>
      <c r="V42" s="130"/>
    </row>
    <row r="43" spans="1:23" s="3" customFormat="1" ht="12">
      <c r="A43" s="93"/>
      <c r="B43" s="4"/>
      <c r="C43" s="4"/>
      <c r="D43" s="4"/>
      <c r="E43" s="4"/>
      <c r="F43" s="4"/>
      <c r="G43" s="4"/>
      <c r="H43" s="4"/>
      <c r="I43" s="4"/>
      <c r="J43" s="4"/>
      <c r="K43" s="5"/>
      <c r="L43" s="93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</sheetData>
  <sheetProtection/>
  <mergeCells count="8">
    <mergeCell ref="A6:A10"/>
    <mergeCell ref="K6:K10"/>
    <mergeCell ref="L6:L10"/>
    <mergeCell ref="W6:W10"/>
    <mergeCell ref="R3:W3"/>
    <mergeCell ref="A3:E3"/>
    <mergeCell ref="F3:K3"/>
    <mergeCell ref="L3:Q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V59"/>
  <sheetViews>
    <sheetView zoomScale="85" zoomScaleNormal="85" zoomScalePageLayoutView="0" workbookViewId="0" topLeftCell="A1">
      <selection activeCell="A25" sqref="A22:IV25"/>
    </sheetView>
  </sheetViews>
  <sheetFormatPr defaultColWidth="0" defaultRowHeight="13.5"/>
  <cols>
    <col min="1" max="1" width="12.77734375" style="90" customWidth="1"/>
    <col min="2" max="2" width="17.77734375" style="90" customWidth="1"/>
    <col min="3" max="7" width="17.77734375" style="91" customWidth="1"/>
    <col min="8" max="8" width="12.77734375" style="90" customWidth="1"/>
    <col min="9" max="16384" width="0" style="91" hidden="1" customWidth="1"/>
  </cols>
  <sheetData>
    <row r="1" spans="1:8" s="83" customFormat="1" ht="11.25" customHeight="1">
      <c r="A1" s="82" t="s">
        <v>187</v>
      </c>
      <c r="B1" s="82"/>
      <c r="H1" s="305" t="s">
        <v>50</v>
      </c>
    </row>
    <row r="2" spans="1:8" s="83" customFormat="1" ht="12.75" customHeight="1">
      <c r="A2" s="82"/>
      <c r="B2" s="82"/>
      <c r="H2" s="82"/>
    </row>
    <row r="3" spans="1:8" s="133" customFormat="1" ht="20.25" customHeight="1">
      <c r="A3" s="131" t="s">
        <v>177</v>
      </c>
      <c r="B3" s="131"/>
      <c r="C3" s="131"/>
      <c r="D3" s="131"/>
      <c r="E3" s="132" t="s">
        <v>51</v>
      </c>
      <c r="F3" s="132"/>
      <c r="G3" s="132"/>
      <c r="H3" s="131"/>
    </row>
    <row r="4" spans="1:8" s="86" customFormat="1" ht="12.75" customHeight="1">
      <c r="A4" s="84"/>
      <c r="B4" s="84"/>
      <c r="C4" s="85"/>
      <c r="E4" s="85"/>
      <c r="F4" s="85"/>
      <c r="G4" s="85"/>
      <c r="H4" s="84"/>
    </row>
    <row r="5" spans="1:8" s="134" customFormat="1" ht="16.5" customHeight="1" thickBot="1">
      <c r="A5" s="261" t="s">
        <v>202</v>
      </c>
      <c r="B5" s="261"/>
      <c r="C5" s="262"/>
      <c r="H5" s="136" t="s">
        <v>203</v>
      </c>
    </row>
    <row r="6" spans="1:8" s="135" customFormat="1" ht="18.75" customHeight="1">
      <c r="A6" s="710" t="s">
        <v>393</v>
      </c>
      <c r="B6" s="464" t="s">
        <v>394</v>
      </c>
      <c r="C6" s="465"/>
      <c r="D6" s="718" t="s">
        <v>395</v>
      </c>
      <c r="E6" s="719"/>
      <c r="F6" s="464" t="s">
        <v>396</v>
      </c>
      <c r="G6" s="466"/>
      <c r="H6" s="713" t="s">
        <v>52</v>
      </c>
    </row>
    <row r="7" spans="1:8" s="135" customFormat="1" ht="12.75" customHeight="1">
      <c r="A7" s="711"/>
      <c r="B7" s="716" t="s">
        <v>397</v>
      </c>
      <c r="C7" s="716" t="s">
        <v>398</v>
      </c>
      <c r="D7" s="716" t="s">
        <v>397</v>
      </c>
      <c r="E7" s="716" t="s">
        <v>399</v>
      </c>
      <c r="F7" s="716" t="s">
        <v>397</v>
      </c>
      <c r="G7" s="716" t="s">
        <v>400</v>
      </c>
      <c r="H7" s="714"/>
    </row>
    <row r="8" spans="1:8" s="135" customFormat="1" ht="6" customHeight="1">
      <c r="A8" s="711"/>
      <c r="B8" s="717"/>
      <c r="C8" s="717"/>
      <c r="D8" s="717"/>
      <c r="E8" s="717"/>
      <c r="F8" s="717"/>
      <c r="G8" s="717"/>
      <c r="H8" s="714"/>
    </row>
    <row r="9" spans="1:8" s="135" customFormat="1" ht="16.5" customHeight="1">
      <c r="A9" s="712"/>
      <c r="B9" s="467" t="s">
        <v>391</v>
      </c>
      <c r="C9" s="468" t="s">
        <v>392</v>
      </c>
      <c r="D9" s="467" t="s">
        <v>391</v>
      </c>
      <c r="E9" s="468" t="s">
        <v>392</v>
      </c>
      <c r="F9" s="467" t="s">
        <v>391</v>
      </c>
      <c r="G9" s="468" t="s">
        <v>392</v>
      </c>
      <c r="H9" s="715"/>
    </row>
    <row r="10" spans="1:256" s="134" customFormat="1" ht="26.25" customHeight="1" hidden="1">
      <c r="A10" s="469" t="s">
        <v>401</v>
      </c>
      <c r="B10" s="470">
        <v>1</v>
      </c>
      <c r="C10" s="470">
        <v>2447</v>
      </c>
      <c r="D10" s="470">
        <v>27</v>
      </c>
      <c r="E10" s="471">
        <v>612</v>
      </c>
      <c r="F10" s="470">
        <v>8</v>
      </c>
      <c r="G10" s="472">
        <v>838</v>
      </c>
      <c r="H10" s="473" t="s">
        <v>9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s="134" customFormat="1" ht="26.25" customHeight="1" hidden="1">
      <c r="A11" s="469" t="s">
        <v>351</v>
      </c>
      <c r="B11" s="470">
        <v>1</v>
      </c>
      <c r="C11" s="470">
        <v>2399</v>
      </c>
      <c r="D11" s="470">
        <v>27</v>
      </c>
      <c r="E11" s="471">
        <v>531</v>
      </c>
      <c r="F11" s="470">
        <v>8</v>
      </c>
      <c r="G11" s="472">
        <v>699</v>
      </c>
      <c r="H11" s="473" t="s">
        <v>10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s="134" customFormat="1" ht="26.25" customHeight="1" hidden="1">
      <c r="A12" s="469" t="s">
        <v>352</v>
      </c>
      <c r="B12" s="470">
        <v>1</v>
      </c>
      <c r="C12" s="470">
        <v>1827</v>
      </c>
      <c r="D12" s="470">
        <v>27</v>
      </c>
      <c r="E12" s="471">
        <v>459</v>
      </c>
      <c r="F12" s="470">
        <v>8</v>
      </c>
      <c r="G12" s="472">
        <v>743</v>
      </c>
      <c r="H12" s="473" t="s">
        <v>11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s="134" customFormat="1" ht="26.25" customHeight="1" hidden="1">
      <c r="A13" s="469" t="s">
        <v>353</v>
      </c>
      <c r="B13" s="470">
        <v>1</v>
      </c>
      <c r="C13" s="470">
        <v>1328</v>
      </c>
      <c r="D13" s="470">
        <v>27</v>
      </c>
      <c r="E13" s="471">
        <v>345</v>
      </c>
      <c r="F13" s="470">
        <v>8</v>
      </c>
      <c r="G13" s="472">
        <v>695</v>
      </c>
      <c r="H13" s="473" t="s">
        <v>12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s="134" customFormat="1" ht="26.25" customHeight="1" hidden="1">
      <c r="A14" s="469" t="s">
        <v>354</v>
      </c>
      <c r="B14" s="470">
        <v>1</v>
      </c>
      <c r="C14" s="470">
        <v>794</v>
      </c>
      <c r="D14" s="470">
        <v>27</v>
      </c>
      <c r="E14" s="471">
        <v>309</v>
      </c>
      <c r="F14" s="470">
        <v>8</v>
      </c>
      <c r="G14" s="472">
        <v>655</v>
      </c>
      <c r="H14" s="473" t="s">
        <v>13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s="134" customFormat="1" ht="26.25" customHeight="1" hidden="1">
      <c r="A15" s="469" t="s">
        <v>355</v>
      </c>
      <c r="B15" s="470">
        <v>1</v>
      </c>
      <c r="C15" s="470">
        <v>591</v>
      </c>
      <c r="D15" s="470">
        <v>27</v>
      </c>
      <c r="E15" s="471">
        <v>317</v>
      </c>
      <c r="F15" s="470">
        <v>8</v>
      </c>
      <c r="G15" s="472">
        <v>699</v>
      </c>
      <c r="H15" s="473" t="s">
        <v>48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</row>
    <row r="16" spans="1:256" s="134" customFormat="1" ht="26.25" customHeight="1" hidden="1">
      <c r="A16" s="469" t="s">
        <v>356</v>
      </c>
      <c r="B16" s="470">
        <v>1</v>
      </c>
      <c r="C16" s="470">
        <v>519</v>
      </c>
      <c r="D16" s="470">
        <v>27</v>
      </c>
      <c r="E16" s="471">
        <v>1289</v>
      </c>
      <c r="F16" s="470">
        <v>8</v>
      </c>
      <c r="G16" s="472">
        <v>807</v>
      </c>
      <c r="H16" s="473" t="s">
        <v>49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39"/>
    </row>
    <row r="17" spans="1:256" s="134" customFormat="1" ht="26.25" customHeight="1" hidden="1">
      <c r="A17" s="469" t="s">
        <v>357</v>
      </c>
      <c r="B17" s="470">
        <v>1</v>
      </c>
      <c r="C17" s="470">
        <v>442</v>
      </c>
      <c r="D17" s="470">
        <v>27</v>
      </c>
      <c r="E17" s="471">
        <v>1276</v>
      </c>
      <c r="F17" s="470">
        <v>8</v>
      </c>
      <c r="G17" s="472">
        <v>920</v>
      </c>
      <c r="H17" s="473" t="s">
        <v>14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39"/>
    </row>
    <row r="18" spans="1:256" s="134" customFormat="1" ht="26.25" customHeight="1" hidden="1">
      <c r="A18" s="469" t="s">
        <v>358</v>
      </c>
      <c r="B18" s="470">
        <v>1</v>
      </c>
      <c r="C18" s="470">
        <v>508</v>
      </c>
      <c r="D18" s="470">
        <v>27</v>
      </c>
      <c r="E18" s="471">
        <v>1538</v>
      </c>
      <c r="F18" s="470">
        <v>8</v>
      </c>
      <c r="G18" s="472">
        <v>742</v>
      </c>
      <c r="H18" s="473" t="s">
        <v>15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 s="134" customFormat="1" ht="26.25" customHeight="1" hidden="1">
      <c r="A19" s="469" t="s">
        <v>359</v>
      </c>
      <c r="B19" s="470">
        <v>1</v>
      </c>
      <c r="C19" s="470">
        <v>768</v>
      </c>
      <c r="D19" s="470">
        <v>27</v>
      </c>
      <c r="E19" s="471">
        <v>1397</v>
      </c>
      <c r="F19" s="470">
        <v>8</v>
      </c>
      <c r="G19" s="472">
        <v>834</v>
      </c>
      <c r="H19" s="473" t="s">
        <v>16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39"/>
    </row>
    <row r="20" spans="1:256" s="134" customFormat="1" ht="26.25" customHeight="1" hidden="1">
      <c r="A20" s="469" t="s">
        <v>360</v>
      </c>
      <c r="B20" s="470">
        <v>1</v>
      </c>
      <c r="C20" s="470">
        <v>1509</v>
      </c>
      <c r="D20" s="470">
        <v>27</v>
      </c>
      <c r="E20" s="471">
        <v>1595</v>
      </c>
      <c r="F20" s="470">
        <v>8</v>
      </c>
      <c r="G20" s="472">
        <v>957</v>
      </c>
      <c r="H20" s="473" t="s">
        <v>17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</row>
    <row r="21" spans="1:256" s="134" customFormat="1" ht="26.25" customHeight="1" hidden="1">
      <c r="A21" s="469" t="s">
        <v>361</v>
      </c>
      <c r="B21" s="470">
        <v>1</v>
      </c>
      <c r="C21" s="470">
        <v>2491</v>
      </c>
      <c r="D21" s="470">
        <v>27</v>
      </c>
      <c r="E21" s="471">
        <v>1834</v>
      </c>
      <c r="F21" s="470">
        <v>8</v>
      </c>
      <c r="G21" s="472">
        <v>1106</v>
      </c>
      <c r="H21" s="473" t="s">
        <v>18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</row>
    <row r="22" spans="1:256" s="134" customFormat="1" ht="26.25" customHeight="1">
      <c r="A22" s="469">
        <v>2015</v>
      </c>
      <c r="B22" s="470">
        <v>1</v>
      </c>
      <c r="C22" s="470">
        <v>17012</v>
      </c>
      <c r="D22" s="470">
        <v>29</v>
      </c>
      <c r="E22" s="471">
        <v>8771.431999999999</v>
      </c>
      <c r="F22" s="470">
        <v>8</v>
      </c>
      <c r="G22" s="471">
        <v>6486.397000000001</v>
      </c>
      <c r="H22" s="473">
        <v>2015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</row>
    <row r="23" spans="1:256" s="134" customFormat="1" ht="26.25" customHeight="1">
      <c r="A23" s="469">
        <v>2016</v>
      </c>
      <c r="B23" s="470">
        <v>1</v>
      </c>
      <c r="C23" s="470">
        <v>18711.396695699998</v>
      </c>
      <c r="D23" s="470">
        <v>29</v>
      </c>
      <c r="E23" s="471">
        <v>7275</v>
      </c>
      <c r="F23" s="470">
        <v>8</v>
      </c>
      <c r="G23" s="471">
        <v>8383</v>
      </c>
      <c r="H23" s="473">
        <v>2016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s="134" customFormat="1" ht="26.25" customHeight="1">
      <c r="A24" s="469">
        <v>2017</v>
      </c>
      <c r="B24" s="474">
        <v>1</v>
      </c>
      <c r="C24" s="475">
        <v>20392</v>
      </c>
      <c r="D24" s="475">
        <v>33</v>
      </c>
      <c r="E24" s="475">
        <v>14296</v>
      </c>
      <c r="F24" s="475">
        <v>9</v>
      </c>
      <c r="G24" s="475">
        <v>7842</v>
      </c>
      <c r="H24" s="476">
        <v>2017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 s="134" customFormat="1" ht="26.25" customHeight="1">
      <c r="A25" s="469">
        <v>2018</v>
      </c>
      <c r="B25" s="474">
        <v>1</v>
      </c>
      <c r="C25" s="475">
        <v>21787.567</v>
      </c>
      <c r="D25" s="475">
        <v>19</v>
      </c>
      <c r="E25" s="475">
        <v>2501</v>
      </c>
      <c r="F25" s="475">
        <v>9</v>
      </c>
      <c r="G25" s="475">
        <v>8819</v>
      </c>
      <c r="H25" s="476">
        <v>2018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s="324" customFormat="1" ht="26.25" customHeight="1">
      <c r="A26" s="477">
        <v>2019</v>
      </c>
      <c r="B26" s="478">
        <v>1</v>
      </c>
      <c r="C26" s="479">
        <f>SUM(C27:C38)</f>
        <v>21723</v>
      </c>
      <c r="D26" s="479">
        <v>31</v>
      </c>
      <c r="E26" s="479">
        <f>SUM(E27:E38)</f>
        <v>8810</v>
      </c>
      <c r="F26" s="479">
        <v>8</v>
      </c>
      <c r="G26" s="479">
        <f>SUM(G27:G38)</f>
        <v>7202</v>
      </c>
      <c r="H26" s="480">
        <v>2019</v>
      </c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4"/>
      <c r="DQ26" s="334"/>
      <c r="DR26" s="334"/>
      <c r="DS26" s="334"/>
      <c r="DT26" s="334"/>
      <c r="DU26" s="334"/>
      <c r="DV26" s="334"/>
      <c r="DW26" s="334"/>
      <c r="DX26" s="334"/>
      <c r="DY26" s="334"/>
      <c r="DZ26" s="334"/>
      <c r="EA26" s="334"/>
      <c r="EB26" s="334"/>
      <c r="EC26" s="334"/>
      <c r="ED26" s="334"/>
      <c r="EE26" s="334"/>
      <c r="EF26" s="334"/>
      <c r="EG26" s="334"/>
      <c r="EH26" s="334"/>
      <c r="EI26" s="334"/>
      <c r="EJ26" s="334"/>
      <c r="EK26" s="334"/>
      <c r="EL26" s="334"/>
      <c r="EM26" s="334"/>
      <c r="EN26" s="334"/>
      <c r="EO26" s="334"/>
      <c r="EP26" s="334"/>
      <c r="EQ26" s="334"/>
      <c r="ER26" s="334"/>
      <c r="ES26" s="334"/>
      <c r="ET26" s="334"/>
      <c r="EU26" s="334"/>
      <c r="EV26" s="334"/>
      <c r="EW26" s="334"/>
      <c r="EX26" s="334"/>
      <c r="EY26" s="334"/>
      <c r="EZ26" s="334"/>
      <c r="FA26" s="334"/>
      <c r="FB26" s="334"/>
      <c r="FC26" s="334"/>
      <c r="FD26" s="334"/>
      <c r="FE26" s="334"/>
      <c r="FF26" s="334"/>
      <c r="FG26" s="334"/>
      <c r="FH26" s="334"/>
      <c r="FI26" s="334"/>
      <c r="FJ26" s="334"/>
      <c r="FK26" s="334"/>
      <c r="FL26" s="334"/>
      <c r="FM26" s="334"/>
      <c r="FN26" s="334"/>
      <c r="FO26" s="334"/>
      <c r="FP26" s="334"/>
      <c r="FQ26" s="334"/>
      <c r="FR26" s="334"/>
      <c r="FS26" s="334"/>
      <c r="FT26" s="334"/>
      <c r="FU26" s="334"/>
      <c r="FV26" s="334"/>
      <c r="FW26" s="334"/>
      <c r="FX26" s="334"/>
      <c r="FY26" s="334"/>
      <c r="FZ26" s="334"/>
      <c r="GA26" s="334"/>
      <c r="GB26" s="334"/>
      <c r="GC26" s="334"/>
      <c r="GD26" s="334"/>
      <c r="GE26" s="334"/>
      <c r="GF26" s="334"/>
      <c r="GG26" s="334"/>
      <c r="GH26" s="334"/>
      <c r="GI26" s="334"/>
      <c r="GJ26" s="334"/>
      <c r="GK26" s="334"/>
      <c r="GL26" s="334"/>
      <c r="GM26" s="334"/>
      <c r="GN26" s="334"/>
      <c r="GO26" s="334"/>
      <c r="GP26" s="334"/>
      <c r="GQ26" s="334"/>
      <c r="GR26" s="334"/>
      <c r="GS26" s="334"/>
      <c r="GT26" s="334"/>
      <c r="GU26" s="334"/>
      <c r="GV26" s="334"/>
      <c r="GW26" s="334"/>
      <c r="GX26" s="334"/>
      <c r="GY26" s="334"/>
      <c r="GZ26" s="334"/>
      <c r="HA26" s="334"/>
      <c r="HB26" s="334"/>
      <c r="HC26" s="334"/>
      <c r="HD26" s="334"/>
      <c r="HE26" s="334"/>
      <c r="HF26" s="334"/>
      <c r="HG26" s="334"/>
      <c r="HH26" s="334"/>
      <c r="HI26" s="334"/>
      <c r="HJ26" s="334"/>
      <c r="HK26" s="334"/>
      <c r="HL26" s="334"/>
      <c r="HM26" s="334"/>
      <c r="HN26" s="334"/>
      <c r="HO26" s="334"/>
      <c r="HP26" s="334"/>
      <c r="HQ26" s="334"/>
      <c r="HR26" s="334"/>
      <c r="HS26" s="334"/>
      <c r="HT26" s="334"/>
      <c r="HU26" s="334"/>
      <c r="HV26" s="334"/>
      <c r="HW26" s="334"/>
      <c r="HX26" s="334"/>
      <c r="HY26" s="334"/>
      <c r="HZ26" s="334"/>
      <c r="IA26" s="334"/>
      <c r="IB26" s="334"/>
      <c r="IC26" s="334"/>
      <c r="ID26" s="334"/>
      <c r="IE26" s="334"/>
      <c r="IF26" s="334"/>
      <c r="IG26" s="334"/>
      <c r="IH26" s="334"/>
      <c r="II26" s="334"/>
      <c r="IJ26" s="334"/>
      <c r="IK26" s="334"/>
      <c r="IL26" s="334"/>
      <c r="IM26" s="334"/>
      <c r="IN26" s="334"/>
      <c r="IO26" s="334"/>
      <c r="IP26" s="334"/>
      <c r="IQ26" s="334"/>
      <c r="IR26" s="334"/>
      <c r="IS26" s="334"/>
      <c r="IT26" s="334"/>
      <c r="IU26" s="334"/>
      <c r="IV26" s="334"/>
    </row>
    <row r="27" spans="1:256" s="134" customFormat="1" ht="26.25" customHeight="1">
      <c r="A27" s="481" t="s">
        <v>401</v>
      </c>
      <c r="B27" s="470">
        <v>1</v>
      </c>
      <c r="C27" s="470">
        <v>3428</v>
      </c>
      <c r="D27" s="470">
        <v>31</v>
      </c>
      <c r="E27" s="471">
        <v>1349</v>
      </c>
      <c r="F27" s="470">
        <v>8</v>
      </c>
      <c r="G27" s="472">
        <v>556</v>
      </c>
      <c r="H27" s="482" t="s">
        <v>9</v>
      </c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  <c r="FT27" s="335"/>
      <c r="FU27" s="335"/>
      <c r="FV27" s="335"/>
      <c r="FW27" s="335"/>
      <c r="FX27" s="335"/>
      <c r="FY27" s="335"/>
      <c r="FZ27" s="335"/>
      <c r="GA27" s="335"/>
      <c r="GB27" s="335"/>
      <c r="GC27" s="335"/>
      <c r="GD27" s="335"/>
      <c r="GE27" s="335"/>
      <c r="GF27" s="335"/>
      <c r="GG27" s="335"/>
      <c r="GH27" s="335"/>
      <c r="GI27" s="335"/>
      <c r="GJ27" s="335"/>
      <c r="GK27" s="335"/>
      <c r="GL27" s="335"/>
      <c r="GM27" s="335"/>
      <c r="GN27" s="335"/>
      <c r="GO27" s="335"/>
      <c r="GP27" s="335"/>
      <c r="GQ27" s="335"/>
      <c r="GR27" s="335"/>
      <c r="GS27" s="335"/>
      <c r="GT27" s="335"/>
      <c r="GU27" s="335"/>
      <c r="GV27" s="335"/>
      <c r="GW27" s="335"/>
      <c r="GX27" s="335"/>
      <c r="GY27" s="335"/>
      <c r="GZ27" s="335"/>
      <c r="HA27" s="335"/>
      <c r="HB27" s="335"/>
      <c r="HC27" s="335"/>
      <c r="HD27" s="335"/>
      <c r="HE27" s="335"/>
      <c r="HF27" s="335"/>
      <c r="HG27" s="335"/>
      <c r="HH27" s="335"/>
      <c r="HI27" s="335"/>
      <c r="HJ27" s="335"/>
      <c r="HK27" s="335"/>
      <c r="HL27" s="335"/>
      <c r="HM27" s="335"/>
      <c r="HN27" s="335"/>
      <c r="HO27" s="335"/>
      <c r="HP27" s="335"/>
      <c r="HQ27" s="335"/>
      <c r="HR27" s="335"/>
      <c r="HS27" s="335"/>
      <c r="HT27" s="335"/>
      <c r="HU27" s="335"/>
      <c r="HV27" s="335"/>
      <c r="HW27" s="335"/>
      <c r="HX27" s="335"/>
      <c r="HY27" s="335"/>
      <c r="HZ27" s="335"/>
      <c r="IA27" s="335"/>
      <c r="IB27" s="335"/>
      <c r="IC27" s="335"/>
      <c r="ID27" s="335"/>
      <c r="IE27" s="335"/>
      <c r="IF27" s="335"/>
      <c r="IG27" s="335"/>
      <c r="IH27" s="335"/>
      <c r="II27" s="335"/>
      <c r="IJ27" s="335"/>
      <c r="IK27" s="335"/>
      <c r="IL27" s="335"/>
      <c r="IM27" s="335"/>
      <c r="IN27" s="335"/>
      <c r="IO27" s="335"/>
      <c r="IP27" s="335"/>
      <c r="IQ27" s="335"/>
      <c r="IR27" s="335"/>
      <c r="IS27" s="335"/>
      <c r="IT27" s="335"/>
      <c r="IU27" s="335"/>
      <c r="IV27" s="335"/>
    </row>
    <row r="28" spans="1:256" s="134" customFormat="1" ht="26.25" customHeight="1">
      <c r="A28" s="481" t="s">
        <v>351</v>
      </c>
      <c r="B28" s="470">
        <v>1</v>
      </c>
      <c r="C28" s="470">
        <v>3147</v>
      </c>
      <c r="D28" s="470">
        <v>31</v>
      </c>
      <c r="E28" s="471">
        <v>1203</v>
      </c>
      <c r="F28" s="470">
        <v>8</v>
      </c>
      <c r="G28" s="472">
        <v>536</v>
      </c>
      <c r="H28" s="482" t="s">
        <v>10</v>
      </c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5"/>
      <c r="DN28" s="335"/>
      <c r="DO28" s="335"/>
      <c r="DP28" s="335"/>
      <c r="DQ28" s="335"/>
      <c r="DR28" s="335"/>
      <c r="DS28" s="335"/>
      <c r="DT28" s="335"/>
      <c r="DU28" s="335"/>
      <c r="DV28" s="335"/>
      <c r="DW28" s="335"/>
      <c r="DX28" s="335"/>
      <c r="DY28" s="335"/>
      <c r="DZ28" s="335"/>
      <c r="EA28" s="335"/>
      <c r="EB28" s="335"/>
      <c r="EC28" s="335"/>
      <c r="ED28" s="335"/>
      <c r="EE28" s="335"/>
      <c r="EF28" s="335"/>
      <c r="EG28" s="335"/>
      <c r="EH28" s="335"/>
      <c r="EI28" s="335"/>
      <c r="EJ28" s="335"/>
      <c r="EK28" s="335"/>
      <c r="EL28" s="335"/>
      <c r="EM28" s="335"/>
      <c r="EN28" s="335"/>
      <c r="EO28" s="335"/>
      <c r="EP28" s="335"/>
      <c r="EQ28" s="335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5"/>
      <c r="FL28" s="335"/>
      <c r="FM28" s="335"/>
      <c r="FN28" s="335"/>
      <c r="FO28" s="335"/>
      <c r="FP28" s="335"/>
      <c r="FQ28" s="335"/>
      <c r="FR28" s="335"/>
      <c r="FS28" s="335"/>
      <c r="FT28" s="335"/>
      <c r="FU28" s="335"/>
      <c r="FV28" s="335"/>
      <c r="FW28" s="335"/>
      <c r="FX28" s="335"/>
      <c r="FY28" s="335"/>
      <c r="FZ28" s="335"/>
      <c r="GA28" s="335"/>
      <c r="GB28" s="335"/>
      <c r="GC28" s="335"/>
      <c r="GD28" s="335"/>
      <c r="GE28" s="335"/>
      <c r="GF28" s="335"/>
      <c r="GG28" s="335"/>
      <c r="GH28" s="335"/>
      <c r="GI28" s="335"/>
      <c r="GJ28" s="335"/>
      <c r="GK28" s="335"/>
      <c r="GL28" s="335"/>
      <c r="GM28" s="335"/>
      <c r="GN28" s="335"/>
      <c r="GO28" s="335"/>
      <c r="GP28" s="335"/>
      <c r="GQ28" s="335"/>
      <c r="GR28" s="335"/>
      <c r="GS28" s="335"/>
      <c r="GT28" s="335"/>
      <c r="GU28" s="335"/>
      <c r="GV28" s="335"/>
      <c r="GW28" s="335"/>
      <c r="GX28" s="335"/>
      <c r="GY28" s="335"/>
      <c r="GZ28" s="335"/>
      <c r="HA28" s="335"/>
      <c r="HB28" s="335"/>
      <c r="HC28" s="335"/>
      <c r="HD28" s="335"/>
      <c r="HE28" s="335"/>
      <c r="HF28" s="335"/>
      <c r="HG28" s="335"/>
      <c r="HH28" s="335"/>
      <c r="HI28" s="335"/>
      <c r="HJ28" s="335"/>
      <c r="HK28" s="335"/>
      <c r="HL28" s="335"/>
      <c r="HM28" s="335"/>
      <c r="HN28" s="335"/>
      <c r="HO28" s="335"/>
      <c r="HP28" s="335"/>
      <c r="HQ28" s="335"/>
      <c r="HR28" s="335"/>
      <c r="HS28" s="335"/>
      <c r="HT28" s="335"/>
      <c r="HU28" s="335"/>
      <c r="HV28" s="335"/>
      <c r="HW28" s="335"/>
      <c r="HX28" s="335"/>
      <c r="HY28" s="335"/>
      <c r="HZ28" s="335"/>
      <c r="IA28" s="335"/>
      <c r="IB28" s="335"/>
      <c r="IC28" s="335"/>
      <c r="ID28" s="335"/>
      <c r="IE28" s="335"/>
      <c r="IF28" s="335"/>
      <c r="IG28" s="335"/>
      <c r="IH28" s="335"/>
      <c r="II28" s="335"/>
      <c r="IJ28" s="335"/>
      <c r="IK28" s="335"/>
      <c r="IL28" s="335"/>
      <c r="IM28" s="335"/>
      <c r="IN28" s="335"/>
      <c r="IO28" s="335"/>
      <c r="IP28" s="335"/>
      <c r="IQ28" s="335"/>
      <c r="IR28" s="335"/>
      <c r="IS28" s="335"/>
      <c r="IT28" s="335"/>
      <c r="IU28" s="335"/>
      <c r="IV28" s="335"/>
    </row>
    <row r="29" spans="1:256" s="134" customFormat="1" ht="26.25" customHeight="1">
      <c r="A29" s="481" t="s">
        <v>352</v>
      </c>
      <c r="B29" s="470">
        <v>1</v>
      </c>
      <c r="C29" s="470">
        <v>2392</v>
      </c>
      <c r="D29" s="470">
        <v>31</v>
      </c>
      <c r="E29" s="471">
        <v>1039</v>
      </c>
      <c r="F29" s="470">
        <v>8</v>
      </c>
      <c r="G29" s="472">
        <v>576</v>
      </c>
      <c r="H29" s="482" t="s">
        <v>11</v>
      </c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5"/>
      <c r="DN29" s="335"/>
      <c r="DO29" s="335"/>
      <c r="DP29" s="335"/>
      <c r="DQ29" s="335"/>
      <c r="DR29" s="335"/>
      <c r="DS29" s="335"/>
      <c r="DT29" s="335"/>
      <c r="DU29" s="335"/>
      <c r="DV29" s="335"/>
      <c r="DW29" s="335"/>
      <c r="DX29" s="335"/>
      <c r="DY29" s="335"/>
      <c r="DZ29" s="335"/>
      <c r="EA29" s="335"/>
      <c r="EB29" s="335"/>
      <c r="EC29" s="335"/>
      <c r="ED29" s="335"/>
      <c r="EE29" s="335"/>
      <c r="EF29" s="335"/>
      <c r="EG29" s="335"/>
      <c r="EH29" s="335"/>
      <c r="EI29" s="335"/>
      <c r="EJ29" s="335"/>
      <c r="EK29" s="335"/>
      <c r="EL29" s="335"/>
      <c r="EM29" s="335"/>
      <c r="EN29" s="335"/>
      <c r="EO29" s="335"/>
      <c r="EP29" s="335"/>
      <c r="EQ29" s="335"/>
      <c r="ER29" s="335"/>
      <c r="ES29" s="335"/>
      <c r="ET29" s="335"/>
      <c r="EU29" s="335"/>
      <c r="EV29" s="335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5"/>
      <c r="FH29" s="335"/>
      <c r="FI29" s="335"/>
      <c r="FJ29" s="335"/>
      <c r="FK29" s="335"/>
      <c r="FL29" s="335"/>
      <c r="FM29" s="335"/>
      <c r="FN29" s="335"/>
      <c r="FO29" s="335"/>
      <c r="FP29" s="335"/>
      <c r="FQ29" s="335"/>
      <c r="FR29" s="335"/>
      <c r="FS29" s="335"/>
      <c r="FT29" s="335"/>
      <c r="FU29" s="335"/>
      <c r="FV29" s="335"/>
      <c r="FW29" s="335"/>
      <c r="FX29" s="335"/>
      <c r="FY29" s="335"/>
      <c r="FZ29" s="335"/>
      <c r="GA29" s="335"/>
      <c r="GB29" s="335"/>
      <c r="GC29" s="335"/>
      <c r="GD29" s="335"/>
      <c r="GE29" s="335"/>
      <c r="GF29" s="335"/>
      <c r="GG29" s="335"/>
      <c r="GH29" s="335"/>
      <c r="GI29" s="335"/>
      <c r="GJ29" s="335"/>
      <c r="GK29" s="335"/>
      <c r="GL29" s="335"/>
      <c r="GM29" s="335"/>
      <c r="GN29" s="335"/>
      <c r="GO29" s="335"/>
      <c r="GP29" s="335"/>
      <c r="GQ29" s="335"/>
      <c r="GR29" s="335"/>
      <c r="GS29" s="335"/>
      <c r="GT29" s="335"/>
      <c r="GU29" s="335"/>
      <c r="GV29" s="335"/>
      <c r="GW29" s="335"/>
      <c r="GX29" s="335"/>
      <c r="GY29" s="335"/>
      <c r="GZ29" s="335"/>
      <c r="HA29" s="335"/>
      <c r="HB29" s="335"/>
      <c r="HC29" s="335"/>
      <c r="HD29" s="335"/>
      <c r="HE29" s="335"/>
      <c r="HF29" s="335"/>
      <c r="HG29" s="335"/>
      <c r="HH29" s="335"/>
      <c r="HI29" s="335"/>
      <c r="HJ29" s="335"/>
      <c r="HK29" s="335"/>
      <c r="HL29" s="335"/>
      <c r="HM29" s="335"/>
      <c r="HN29" s="335"/>
      <c r="HO29" s="335"/>
      <c r="HP29" s="335"/>
      <c r="HQ29" s="335"/>
      <c r="HR29" s="335"/>
      <c r="HS29" s="335"/>
      <c r="HT29" s="335"/>
      <c r="HU29" s="335"/>
      <c r="HV29" s="335"/>
      <c r="HW29" s="335"/>
      <c r="HX29" s="335"/>
      <c r="HY29" s="335"/>
      <c r="HZ29" s="335"/>
      <c r="IA29" s="335"/>
      <c r="IB29" s="335"/>
      <c r="IC29" s="335"/>
      <c r="ID29" s="335"/>
      <c r="IE29" s="335"/>
      <c r="IF29" s="335"/>
      <c r="IG29" s="335"/>
      <c r="IH29" s="335"/>
      <c r="II29" s="335"/>
      <c r="IJ29" s="335"/>
      <c r="IK29" s="335"/>
      <c r="IL29" s="335"/>
      <c r="IM29" s="335"/>
      <c r="IN29" s="335"/>
      <c r="IO29" s="335"/>
      <c r="IP29" s="335"/>
      <c r="IQ29" s="335"/>
      <c r="IR29" s="335"/>
      <c r="IS29" s="335"/>
      <c r="IT29" s="335"/>
      <c r="IU29" s="335"/>
      <c r="IV29" s="335"/>
    </row>
    <row r="30" spans="1:256" s="134" customFormat="1" ht="26.25" customHeight="1">
      <c r="A30" s="481" t="s">
        <v>353</v>
      </c>
      <c r="B30" s="470">
        <v>1</v>
      </c>
      <c r="C30" s="470">
        <v>2077</v>
      </c>
      <c r="D30" s="470">
        <v>31</v>
      </c>
      <c r="E30" s="471">
        <v>663</v>
      </c>
      <c r="F30" s="470">
        <v>8</v>
      </c>
      <c r="G30" s="472">
        <v>612</v>
      </c>
      <c r="H30" s="482" t="s">
        <v>12</v>
      </c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  <c r="IT30" s="335"/>
      <c r="IU30" s="335"/>
      <c r="IV30" s="335"/>
    </row>
    <row r="31" spans="1:256" s="134" customFormat="1" ht="26.25" customHeight="1">
      <c r="A31" s="481" t="s">
        <v>354</v>
      </c>
      <c r="B31" s="470">
        <v>1</v>
      </c>
      <c r="C31" s="470">
        <v>1340</v>
      </c>
      <c r="D31" s="470">
        <v>31</v>
      </c>
      <c r="E31" s="471">
        <v>570</v>
      </c>
      <c r="F31" s="470">
        <v>8</v>
      </c>
      <c r="G31" s="472">
        <v>627</v>
      </c>
      <c r="H31" s="482" t="s">
        <v>13</v>
      </c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  <c r="DF31" s="335"/>
      <c r="DG31" s="335"/>
      <c r="DH31" s="335"/>
      <c r="DI31" s="335"/>
      <c r="DJ31" s="335"/>
      <c r="DK31" s="335"/>
      <c r="DL31" s="335"/>
      <c r="DM31" s="335"/>
      <c r="DN31" s="335"/>
      <c r="DO31" s="335"/>
      <c r="DP31" s="335"/>
      <c r="DQ31" s="335"/>
      <c r="DR31" s="335"/>
      <c r="DS31" s="335"/>
      <c r="DT31" s="335"/>
      <c r="DU31" s="335"/>
      <c r="DV31" s="335"/>
      <c r="DW31" s="335"/>
      <c r="DX31" s="335"/>
      <c r="DY31" s="335"/>
      <c r="DZ31" s="335"/>
      <c r="EA31" s="335"/>
      <c r="EB31" s="335"/>
      <c r="EC31" s="335"/>
      <c r="ED31" s="335"/>
      <c r="EE31" s="335"/>
      <c r="EF31" s="335"/>
      <c r="EG31" s="335"/>
      <c r="EH31" s="335"/>
      <c r="EI31" s="335"/>
      <c r="EJ31" s="335"/>
      <c r="EK31" s="335"/>
      <c r="EL31" s="335"/>
      <c r="EM31" s="335"/>
      <c r="EN31" s="335"/>
      <c r="EO31" s="335"/>
      <c r="EP31" s="335"/>
      <c r="EQ31" s="335"/>
      <c r="ER31" s="335"/>
      <c r="ES31" s="335"/>
      <c r="ET31" s="335"/>
      <c r="EU31" s="335"/>
      <c r="EV31" s="335"/>
      <c r="EW31" s="335"/>
      <c r="EX31" s="335"/>
      <c r="EY31" s="335"/>
      <c r="EZ31" s="335"/>
      <c r="FA31" s="335"/>
      <c r="FB31" s="335"/>
      <c r="FC31" s="335"/>
      <c r="FD31" s="335"/>
      <c r="FE31" s="335"/>
      <c r="FF31" s="335"/>
      <c r="FG31" s="335"/>
      <c r="FH31" s="335"/>
      <c r="FI31" s="335"/>
      <c r="FJ31" s="335"/>
      <c r="FK31" s="335"/>
      <c r="FL31" s="335"/>
      <c r="FM31" s="335"/>
      <c r="FN31" s="335"/>
      <c r="FO31" s="335"/>
      <c r="FP31" s="335"/>
      <c r="FQ31" s="335"/>
      <c r="FR31" s="335"/>
      <c r="FS31" s="335"/>
      <c r="FT31" s="335"/>
      <c r="FU31" s="335"/>
      <c r="FV31" s="335"/>
      <c r="FW31" s="335"/>
      <c r="FX31" s="335"/>
      <c r="FY31" s="335"/>
      <c r="FZ31" s="335"/>
      <c r="GA31" s="335"/>
      <c r="GB31" s="335"/>
      <c r="GC31" s="335"/>
      <c r="GD31" s="335"/>
      <c r="GE31" s="335"/>
      <c r="GF31" s="335"/>
      <c r="GG31" s="335"/>
      <c r="GH31" s="335"/>
      <c r="GI31" s="335"/>
      <c r="GJ31" s="335"/>
      <c r="GK31" s="335"/>
      <c r="GL31" s="335"/>
      <c r="GM31" s="335"/>
      <c r="GN31" s="335"/>
      <c r="GO31" s="335"/>
      <c r="GP31" s="335"/>
      <c r="GQ31" s="335"/>
      <c r="GR31" s="335"/>
      <c r="GS31" s="335"/>
      <c r="GT31" s="335"/>
      <c r="GU31" s="335"/>
      <c r="GV31" s="335"/>
      <c r="GW31" s="335"/>
      <c r="GX31" s="335"/>
      <c r="GY31" s="335"/>
      <c r="GZ31" s="335"/>
      <c r="HA31" s="335"/>
      <c r="HB31" s="335"/>
      <c r="HC31" s="335"/>
      <c r="HD31" s="335"/>
      <c r="HE31" s="335"/>
      <c r="HF31" s="335"/>
      <c r="HG31" s="335"/>
      <c r="HH31" s="335"/>
      <c r="HI31" s="335"/>
      <c r="HJ31" s="335"/>
      <c r="HK31" s="335"/>
      <c r="HL31" s="335"/>
      <c r="HM31" s="335"/>
      <c r="HN31" s="335"/>
      <c r="HO31" s="335"/>
      <c r="HP31" s="335"/>
      <c r="HQ31" s="335"/>
      <c r="HR31" s="335"/>
      <c r="HS31" s="335"/>
      <c r="HT31" s="335"/>
      <c r="HU31" s="335"/>
      <c r="HV31" s="335"/>
      <c r="HW31" s="335"/>
      <c r="HX31" s="335"/>
      <c r="HY31" s="335"/>
      <c r="HZ31" s="335"/>
      <c r="IA31" s="335"/>
      <c r="IB31" s="335"/>
      <c r="IC31" s="335"/>
      <c r="ID31" s="335"/>
      <c r="IE31" s="335"/>
      <c r="IF31" s="335"/>
      <c r="IG31" s="335"/>
      <c r="IH31" s="335"/>
      <c r="II31" s="335"/>
      <c r="IJ31" s="335"/>
      <c r="IK31" s="335"/>
      <c r="IL31" s="335"/>
      <c r="IM31" s="335"/>
      <c r="IN31" s="335"/>
      <c r="IO31" s="335"/>
      <c r="IP31" s="335"/>
      <c r="IQ31" s="335"/>
      <c r="IR31" s="335"/>
      <c r="IS31" s="335"/>
      <c r="IT31" s="335"/>
      <c r="IU31" s="335"/>
      <c r="IV31" s="335"/>
    </row>
    <row r="32" spans="1:256" s="134" customFormat="1" ht="26.25" customHeight="1">
      <c r="A32" s="481" t="s">
        <v>355</v>
      </c>
      <c r="B32" s="470">
        <v>1</v>
      </c>
      <c r="C32" s="470">
        <v>956</v>
      </c>
      <c r="D32" s="470">
        <v>31</v>
      </c>
      <c r="E32" s="471">
        <v>368</v>
      </c>
      <c r="F32" s="470">
        <v>8</v>
      </c>
      <c r="G32" s="472">
        <v>553</v>
      </c>
      <c r="H32" s="482" t="s">
        <v>48</v>
      </c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  <c r="DF32" s="335"/>
      <c r="DG32" s="335"/>
      <c r="DH32" s="335"/>
      <c r="DI32" s="335"/>
      <c r="DJ32" s="335"/>
      <c r="DK32" s="335"/>
      <c r="DL32" s="335"/>
      <c r="DM32" s="335"/>
      <c r="DN32" s="335"/>
      <c r="DO32" s="335"/>
      <c r="DP32" s="335"/>
      <c r="DQ32" s="335"/>
      <c r="DR32" s="335"/>
      <c r="DS32" s="335"/>
      <c r="DT32" s="335"/>
      <c r="DU32" s="335"/>
      <c r="DV32" s="335"/>
      <c r="DW32" s="335"/>
      <c r="DX32" s="335"/>
      <c r="DY32" s="335"/>
      <c r="DZ32" s="335"/>
      <c r="EA32" s="335"/>
      <c r="EB32" s="335"/>
      <c r="EC32" s="335"/>
      <c r="ED32" s="335"/>
      <c r="EE32" s="335"/>
      <c r="EF32" s="335"/>
      <c r="EG32" s="335"/>
      <c r="EH32" s="335"/>
      <c r="EI32" s="335"/>
      <c r="EJ32" s="335"/>
      <c r="EK32" s="335"/>
      <c r="EL32" s="335"/>
      <c r="EM32" s="335"/>
      <c r="EN32" s="335"/>
      <c r="EO32" s="335"/>
      <c r="EP32" s="335"/>
      <c r="EQ32" s="335"/>
      <c r="ER32" s="335"/>
      <c r="ES32" s="335"/>
      <c r="ET32" s="335"/>
      <c r="EU32" s="335"/>
      <c r="EV32" s="335"/>
      <c r="EW32" s="335"/>
      <c r="EX32" s="335"/>
      <c r="EY32" s="335"/>
      <c r="EZ32" s="335"/>
      <c r="FA32" s="335"/>
      <c r="FB32" s="335"/>
      <c r="FC32" s="335"/>
      <c r="FD32" s="335"/>
      <c r="FE32" s="335"/>
      <c r="FF32" s="335"/>
      <c r="FG32" s="335"/>
      <c r="FH32" s="335"/>
      <c r="FI32" s="335"/>
      <c r="FJ32" s="335"/>
      <c r="FK32" s="335"/>
      <c r="FL32" s="335"/>
      <c r="FM32" s="335"/>
      <c r="FN32" s="335"/>
      <c r="FO32" s="335"/>
      <c r="FP32" s="335"/>
      <c r="FQ32" s="335"/>
      <c r="FR32" s="335"/>
      <c r="FS32" s="335"/>
      <c r="FT32" s="335"/>
      <c r="FU32" s="335"/>
      <c r="FV32" s="335"/>
      <c r="FW32" s="335"/>
      <c r="FX32" s="335"/>
      <c r="FY32" s="335"/>
      <c r="FZ32" s="335"/>
      <c r="GA32" s="335"/>
      <c r="GB32" s="335"/>
      <c r="GC32" s="335"/>
      <c r="GD32" s="335"/>
      <c r="GE32" s="335"/>
      <c r="GF32" s="335"/>
      <c r="GG32" s="335"/>
      <c r="GH32" s="335"/>
      <c r="GI32" s="335"/>
      <c r="GJ32" s="335"/>
      <c r="GK32" s="335"/>
      <c r="GL32" s="335"/>
      <c r="GM32" s="335"/>
      <c r="GN32" s="335"/>
      <c r="GO32" s="335"/>
      <c r="GP32" s="335"/>
      <c r="GQ32" s="335"/>
      <c r="GR32" s="335"/>
      <c r="GS32" s="335"/>
      <c r="GT32" s="335"/>
      <c r="GU32" s="335"/>
      <c r="GV32" s="335"/>
      <c r="GW32" s="335"/>
      <c r="GX32" s="335"/>
      <c r="GY32" s="335"/>
      <c r="GZ32" s="335"/>
      <c r="HA32" s="335"/>
      <c r="HB32" s="335"/>
      <c r="HC32" s="335"/>
      <c r="HD32" s="335"/>
      <c r="HE32" s="335"/>
      <c r="HF32" s="335"/>
      <c r="HG32" s="335"/>
      <c r="HH32" s="335"/>
      <c r="HI32" s="335"/>
      <c r="HJ32" s="335"/>
      <c r="HK32" s="335"/>
      <c r="HL32" s="335"/>
      <c r="HM32" s="335"/>
      <c r="HN32" s="335"/>
      <c r="HO32" s="335"/>
      <c r="HP32" s="335"/>
      <c r="HQ32" s="335"/>
      <c r="HR32" s="335"/>
      <c r="HS32" s="335"/>
      <c r="HT32" s="335"/>
      <c r="HU32" s="335"/>
      <c r="HV32" s="335"/>
      <c r="HW32" s="335"/>
      <c r="HX32" s="335"/>
      <c r="HY32" s="335"/>
      <c r="HZ32" s="335"/>
      <c r="IA32" s="335"/>
      <c r="IB32" s="335"/>
      <c r="IC32" s="335"/>
      <c r="ID32" s="335"/>
      <c r="IE32" s="335"/>
      <c r="IF32" s="335"/>
      <c r="IG32" s="335"/>
      <c r="IH32" s="335"/>
      <c r="II32" s="335"/>
      <c r="IJ32" s="335"/>
      <c r="IK32" s="335"/>
      <c r="IL32" s="335"/>
      <c r="IM32" s="335"/>
      <c r="IN32" s="335"/>
      <c r="IO32" s="335"/>
      <c r="IP32" s="335"/>
      <c r="IQ32" s="335"/>
      <c r="IR32" s="335"/>
      <c r="IS32" s="335"/>
      <c r="IT32" s="335"/>
      <c r="IU32" s="335"/>
      <c r="IV32" s="335"/>
    </row>
    <row r="33" spans="1:256" s="134" customFormat="1" ht="26.25" customHeight="1">
      <c r="A33" s="481" t="s">
        <v>356</v>
      </c>
      <c r="B33" s="470">
        <v>1</v>
      </c>
      <c r="C33" s="470">
        <v>948</v>
      </c>
      <c r="D33" s="470">
        <v>31</v>
      </c>
      <c r="E33" s="471">
        <v>566</v>
      </c>
      <c r="F33" s="470">
        <v>8</v>
      </c>
      <c r="G33" s="472">
        <v>650</v>
      </c>
      <c r="H33" s="482" t="s">
        <v>49</v>
      </c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/>
      <c r="DJ33" s="335"/>
      <c r="DK33" s="335"/>
      <c r="DL33" s="335"/>
      <c r="DM33" s="335"/>
      <c r="DN33" s="335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/>
      <c r="EB33" s="335"/>
      <c r="EC33" s="335"/>
      <c r="ED33" s="335"/>
      <c r="EE33" s="335"/>
      <c r="EF33" s="335"/>
      <c r="EG33" s="335"/>
      <c r="EH33" s="335"/>
      <c r="EI33" s="335"/>
      <c r="EJ33" s="335"/>
      <c r="EK33" s="335"/>
      <c r="EL33" s="335"/>
      <c r="EM33" s="335"/>
      <c r="EN33" s="335"/>
      <c r="EO33" s="335"/>
      <c r="EP33" s="335"/>
      <c r="EQ33" s="335"/>
      <c r="ER33" s="335"/>
      <c r="ES33" s="335"/>
      <c r="ET33" s="335"/>
      <c r="EU33" s="335"/>
      <c r="EV33" s="335"/>
      <c r="EW33" s="335"/>
      <c r="EX33" s="335"/>
      <c r="EY33" s="335"/>
      <c r="EZ33" s="335"/>
      <c r="FA33" s="335"/>
      <c r="FB33" s="335"/>
      <c r="FC33" s="335"/>
      <c r="FD33" s="335"/>
      <c r="FE33" s="335"/>
      <c r="FF33" s="335"/>
      <c r="FG33" s="335"/>
      <c r="FH33" s="335"/>
      <c r="FI33" s="335"/>
      <c r="FJ33" s="335"/>
      <c r="FK33" s="335"/>
      <c r="FL33" s="335"/>
      <c r="FM33" s="335"/>
      <c r="FN33" s="335"/>
      <c r="FO33" s="335"/>
      <c r="FP33" s="335"/>
      <c r="FQ33" s="335"/>
      <c r="FR33" s="335"/>
      <c r="FS33" s="335"/>
      <c r="FT33" s="335"/>
      <c r="FU33" s="335"/>
      <c r="FV33" s="335"/>
      <c r="FW33" s="335"/>
      <c r="FX33" s="335"/>
      <c r="FY33" s="335"/>
      <c r="FZ33" s="335"/>
      <c r="GA33" s="335"/>
      <c r="GB33" s="335"/>
      <c r="GC33" s="335"/>
      <c r="GD33" s="335"/>
      <c r="GE33" s="335"/>
      <c r="GF33" s="335"/>
      <c r="GG33" s="335"/>
      <c r="GH33" s="335"/>
      <c r="GI33" s="335"/>
      <c r="GJ33" s="335"/>
      <c r="GK33" s="335"/>
      <c r="GL33" s="335"/>
      <c r="GM33" s="335"/>
      <c r="GN33" s="335"/>
      <c r="GO33" s="335"/>
      <c r="GP33" s="335"/>
      <c r="GQ33" s="335"/>
      <c r="GR33" s="335"/>
      <c r="GS33" s="335"/>
      <c r="GT33" s="335"/>
      <c r="GU33" s="335"/>
      <c r="GV33" s="335"/>
      <c r="GW33" s="335"/>
      <c r="GX33" s="335"/>
      <c r="GY33" s="335"/>
      <c r="GZ33" s="335"/>
      <c r="HA33" s="335"/>
      <c r="HB33" s="335"/>
      <c r="HC33" s="335"/>
      <c r="HD33" s="335"/>
      <c r="HE33" s="335"/>
      <c r="HF33" s="335"/>
      <c r="HG33" s="335"/>
      <c r="HH33" s="335"/>
      <c r="HI33" s="335"/>
      <c r="HJ33" s="335"/>
      <c r="HK33" s="335"/>
      <c r="HL33" s="335"/>
      <c r="HM33" s="335"/>
      <c r="HN33" s="335"/>
      <c r="HO33" s="335"/>
      <c r="HP33" s="335"/>
      <c r="HQ33" s="335"/>
      <c r="HR33" s="335"/>
      <c r="HS33" s="335"/>
      <c r="HT33" s="335"/>
      <c r="HU33" s="335"/>
      <c r="HV33" s="335"/>
      <c r="HW33" s="335"/>
      <c r="HX33" s="335"/>
      <c r="HY33" s="335"/>
      <c r="HZ33" s="335"/>
      <c r="IA33" s="335"/>
      <c r="IB33" s="335"/>
      <c r="IC33" s="335"/>
      <c r="ID33" s="335"/>
      <c r="IE33" s="335"/>
      <c r="IF33" s="335"/>
      <c r="IG33" s="335"/>
      <c r="IH33" s="335"/>
      <c r="II33" s="335"/>
      <c r="IJ33" s="335"/>
      <c r="IK33" s="335"/>
      <c r="IL33" s="335"/>
      <c r="IM33" s="335"/>
      <c r="IN33" s="335"/>
      <c r="IO33" s="335"/>
      <c r="IP33" s="335"/>
      <c r="IQ33" s="335"/>
      <c r="IR33" s="335"/>
      <c r="IS33" s="335"/>
      <c r="IT33" s="335"/>
      <c r="IU33" s="335"/>
      <c r="IV33" s="335"/>
    </row>
    <row r="34" spans="1:256" s="134" customFormat="1" ht="26.25" customHeight="1">
      <c r="A34" s="481" t="s">
        <v>357</v>
      </c>
      <c r="B34" s="470">
        <v>1</v>
      </c>
      <c r="C34" s="470">
        <v>745</v>
      </c>
      <c r="D34" s="470">
        <v>31</v>
      </c>
      <c r="E34" s="471">
        <v>471</v>
      </c>
      <c r="F34" s="470">
        <v>8</v>
      </c>
      <c r="G34" s="472">
        <v>764</v>
      </c>
      <c r="H34" s="482" t="s">
        <v>14</v>
      </c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/>
      <c r="EO34" s="335"/>
      <c r="EP34" s="335"/>
      <c r="EQ34" s="335"/>
      <c r="ER34" s="335"/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5"/>
      <c r="FH34" s="335"/>
      <c r="FI34" s="335"/>
      <c r="FJ34" s="335"/>
      <c r="FK34" s="335"/>
      <c r="FL34" s="335"/>
      <c r="FM34" s="335"/>
      <c r="FN34" s="335"/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  <c r="GH34" s="335"/>
      <c r="GI34" s="335"/>
      <c r="GJ34" s="335"/>
      <c r="GK34" s="335"/>
      <c r="GL34" s="335"/>
      <c r="GM34" s="335"/>
      <c r="GN34" s="335"/>
      <c r="GO34" s="335"/>
      <c r="GP34" s="335"/>
      <c r="GQ34" s="335"/>
      <c r="GR34" s="335"/>
      <c r="GS34" s="335"/>
      <c r="GT34" s="335"/>
      <c r="GU34" s="335"/>
      <c r="GV34" s="335"/>
      <c r="GW34" s="335"/>
      <c r="GX34" s="335"/>
      <c r="GY34" s="335"/>
      <c r="GZ34" s="335"/>
      <c r="HA34" s="335"/>
      <c r="HB34" s="335"/>
      <c r="HC34" s="335"/>
      <c r="HD34" s="335"/>
      <c r="HE34" s="335"/>
      <c r="HF34" s="335"/>
      <c r="HG34" s="335"/>
      <c r="HH34" s="335"/>
      <c r="HI34" s="335"/>
      <c r="HJ34" s="335"/>
      <c r="HK34" s="335"/>
      <c r="HL34" s="335"/>
      <c r="HM34" s="335"/>
      <c r="HN34" s="335"/>
      <c r="HO34" s="335"/>
      <c r="HP34" s="335"/>
      <c r="HQ34" s="335"/>
      <c r="HR34" s="335"/>
      <c r="HS34" s="335"/>
      <c r="HT34" s="335"/>
      <c r="HU34" s="335"/>
      <c r="HV34" s="335"/>
      <c r="HW34" s="335"/>
      <c r="HX34" s="335"/>
      <c r="HY34" s="335"/>
      <c r="HZ34" s="335"/>
      <c r="IA34" s="335"/>
      <c r="IB34" s="335"/>
      <c r="IC34" s="335"/>
      <c r="ID34" s="335"/>
      <c r="IE34" s="335"/>
      <c r="IF34" s="335"/>
      <c r="IG34" s="335"/>
      <c r="IH34" s="335"/>
      <c r="II34" s="335"/>
      <c r="IJ34" s="335"/>
      <c r="IK34" s="335"/>
      <c r="IL34" s="335"/>
      <c r="IM34" s="335"/>
      <c r="IN34" s="335"/>
      <c r="IO34" s="335"/>
      <c r="IP34" s="335"/>
      <c r="IQ34" s="335"/>
      <c r="IR34" s="335"/>
      <c r="IS34" s="335"/>
      <c r="IT34" s="335"/>
      <c r="IU34" s="335"/>
      <c r="IV34" s="335"/>
    </row>
    <row r="35" spans="1:256" s="134" customFormat="1" ht="26.25" customHeight="1">
      <c r="A35" s="481" t="s">
        <v>358</v>
      </c>
      <c r="B35" s="470">
        <v>1</v>
      </c>
      <c r="C35" s="470">
        <v>837</v>
      </c>
      <c r="D35" s="470">
        <v>31</v>
      </c>
      <c r="E35" s="471">
        <v>456</v>
      </c>
      <c r="F35" s="470">
        <v>8</v>
      </c>
      <c r="G35" s="472">
        <v>613</v>
      </c>
      <c r="H35" s="482" t="s">
        <v>15</v>
      </c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5"/>
      <c r="DJ35" s="335"/>
      <c r="DK35" s="335"/>
      <c r="DL35" s="335"/>
      <c r="DM35" s="335"/>
      <c r="DN35" s="335"/>
      <c r="DO35" s="335"/>
      <c r="DP35" s="335"/>
      <c r="DQ35" s="335"/>
      <c r="DR35" s="335"/>
      <c r="DS35" s="335"/>
      <c r="DT35" s="335"/>
      <c r="DU35" s="335"/>
      <c r="DV35" s="335"/>
      <c r="DW35" s="335"/>
      <c r="DX35" s="335"/>
      <c r="DY35" s="335"/>
      <c r="DZ35" s="335"/>
      <c r="EA35" s="335"/>
      <c r="EB35" s="335"/>
      <c r="EC35" s="335"/>
      <c r="ED35" s="335"/>
      <c r="EE35" s="335"/>
      <c r="EF35" s="335"/>
      <c r="EG35" s="335"/>
      <c r="EH35" s="335"/>
      <c r="EI35" s="335"/>
      <c r="EJ35" s="335"/>
      <c r="EK35" s="335"/>
      <c r="EL35" s="335"/>
      <c r="EM35" s="335"/>
      <c r="EN35" s="335"/>
      <c r="EO35" s="335"/>
      <c r="EP35" s="335"/>
      <c r="EQ35" s="335"/>
      <c r="ER35" s="335"/>
      <c r="ES35" s="335"/>
      <c r="ET35" s="335"/>
      <c r="EU35" s="335"/>
      <c r="EV35" s="335"/>
      <c r="EW35" s="335"/>
      <c r="EX35" s="335"/>
      <c r="EY35" s="335"/>
      <c r="EZ35" s="335"/>
      <c r="FA35" s="335"/>
      <c r="FB35" s="335"/>
      <c r="FC35" s="335"/>
      <c r="FD35" s="335"/>
      <c r="FE35" s="335"/>
      <c r="FF35" s="335"/>
      <c r="FG35" s="335"/>
      <c r="FH35" s="335"/>
      <c r="FI35" s="335"/>
      <c r="FJ35" s="335"/>
      <c r="FK35" s="335"/>
      <c r="FL35" s="335"/>
      <c r="FM35" s="335"/>
      <c r="FN35" s="335"/>
      <c r="FO35" s="335"/>
      <c r="FP35" s="335"/>
      <c r="FQ35" s="335"/>
      <c r="FR35" s="335"/>
      <c r="FS35" s="335"/>
      <c r="FT35" s="335"/>
      <c r="FU35" s="335"/>
      <c r="FV35" s="335"/>
      <c r="FW35" s="335"/>
      <c r="FX35" s="335"/>
      <c r="FY35" s="335"/>
      <c r="FZ35" s="335"/>
      <c r="GA35" s="335"/>
      <c r="GB35" s="335"/>
      <c r="GC35" s="335"/>
      <c r="GD35" s="335"/>
      <c r="GE35" s="335"/>
      <c r="GF35" s="335"/>
      <c r="GG35" s="335"/>
      <c r="GH35" s="335"/>
      <c r="GI35" s="335"/>
      <c r="GJ35" s="335"/>
      <c r="GK35" s="335"/>
      <c r="GL35" s="335"/>
      <c r="GM35" s="335"/>
      <c r="GN35" s="335"/>
      <c r="GO35" s="335"/>
      <c r="GP35" s="335"/>
      <c r="GQ35" s="335"/>
      <c r="GR35" s="335"/>
      <c r="GS35" s="335"/>
      <c r="GT35" s="335"/>
      <c r="GU35" s="335"/>
      <c r="GV35" s="335"/>
      <c r="GW35" s="335"/>
      <c r="GX35" s="335"/>
      <c r="GY35" s="335"/>
      <c r="GZ35" s="335"/>
      <c r="HA35" s="335"/>
      <c r="HB35" s="335"/>
      <c r="HC35" s="335"/>
      <c r="HD35" s="335"/>
      <c r="HE35" s="335"/>
      <c r="HF35" s="335"/>
      <c r="HG35" s="335"/>
      <c r="HH35" s="335"/>
      <c r="HI35" s="335"/>
      <c r="HJ35" s="335"/>
      <c r="HK35" s="335"/>
      <c r="HL35" s="335"/>
      <c r="HM35" s="335"/>
      <c r="HN35" s="335"/>
      <c r="HO35" s="335"/>
      <c r="HP35" s="335"/>
      <c r="HQ35" s="335"/>
      <c r="HR35" s="335"/>
      <c r="HS35" s="335"/>
      <c r="HT35" s="335"/>
      <c r="HU35" s="335"/>
      <c r="HV35" s="335"/>
      <c r="HW35" s="335"/>
      <c r="HX35" s="335"/>
      <c r="HY35" s="335"/>
      <c r="HZ35" s="335"/>
      <c r="IA35" s="335"/>
      <c r="IB35" s="335"/>
      <c r="IC35" s="335"/>
      <c r="ID35" s="335"/>
      <c r="IE35" s="335"/>
      <c r="IF35" s="335"/>
      <c r="IG35" s="335"/>
      <c r="IH35" s="335"/>
      <c r="II35" s="335"/>
      <c r="IJ35" s="335"/>
      <c r="IK35" s="335"/>
      <c r="IL35" s="335"/>
      <c r="IM35" s="335"/>
      <c r="IN35" s="335"/>
      <c r="IO35" s="335"/>
      <c r="IP35" s="335"/>
      <c r="IQ35" s="335"/>
      <c r="IR35" s="335"/>
      <c r="IS35" s="335"/>
      <c r="IT35" s="335"/>
      <c r="IU35" s="335"/>
      <c r="IV35" s="335"/>
    </row>
    <row r="36" spans="1:256" s="134" customFormat="1" ht="26.25" customHeight="1">
      <c r="A36" s="481" t="s">
        <v>359</v>
      </c>
      <c r="B36" s="470">
        <v>1</v>
      </c>
      <c r="C36" s="470">
        <v>1113</v>
      </c>
      <c r="D36" s="470">
        <v>31</v>
      </c>
      <c r="E36" s="471">
        <v>655</v>
      </c>
      <c r="F36" s="470">
        <v>8</v>
      </c>
      <c r="G36" s="472">
        <v>581</v>
      </c>
      <c r="H36" s="482" t="s">
        <v>16</v>
      </c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5"/>
      <c r="DJ36" s="335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5"/>
      <c r="DV36" s="335"/>
      <c r="DW36" s="335"/>
      <c r="DX36" s="335"/>
      <c r="DY36" s="335"/>
      <c r="DZ36" s="335"/>
      <c r="EA36" s="335"/>
      <c r="EB36" s="335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5"/>
      <c r="FL36" s="335"/>
      <c r="FM36" s="335"/>
      <c r="FN36" s="335"/>
      <c r="FO36" s="335"/>
      <c r="FP36" s="335"/>
      <c r="FQ36" s="335"/>
      <c r="FR36" s="335"/>
      <c r="FS36" s="335"/>
      <c r="FT36" s="335"/>
      <c r="FU36" s="335"/>
      <c r="FV36" s="335"/>
      <c r="FW36" s="335"/>
      <c r="FX36" s="335"/>
      <c r="FY36" s="335"/>
      <c r="FZ36" s="335"/>
      <c r="GA36" s="335"/>
      <c r="GB36" s="335"/>
      <c r="GC36" s="335"/>
      <c r="GD36" s="335"/>
      <c r="GE36" s="335"/>
      <c r="GF36" s="335"/>
      <c r="GG36" s="335"/>
      <c r="GH36" s="335"/>
      <c r="GI36" s="335"/>
      <c r="GJ36" s="335"/>
      <c r="GK36" s="335"/>
      <c r="GL36" s="335"/>
      <c r="GM36" s="335"/>
      <c r="GN36" s="335"/>
      <c r="GO36" s="335"/>
      <c r="GP36" s="335"/>
      <c r="GQ36" s="335"/>
      <c r="GR36" s="335"/>
      <c r="GS36" s="335"/>
      <c r="GT36" s="335"/>
      <c r="GU36" s="335"/>
      <c r="GV36" s="335"/>
      <c r="GW36" s="335"/>
      <c r="GX36" s="335"/>
      <c r="GY36" s="335"/>
      <c r="GZ36" s="335"/>
      <c r="HA36" s="335"/>
      <c r="HB36" s="335"/>
      <c r="HC36" s="335"/>
      <c r="HD36" s="335"/>
      <c r="HE36" s="335"/>
      <c r="HF36" s="335"/>
      <c r="HG36" s="335"/>
      <c r="HH36" s="335"/>
      <c r="HI36" s="335"/>
      <c r="HJ36" s="335"/>
      <c r="HK36" s="335"/>
      <c r="HL36" s="335"/>
      <c r="HM36" s="335"/>
      <c r="HN36" s="335"/>
      <c r="HO36" s="335"/>
      <c r="HP36" s="335"/>
      <c r="HQ36" s="335"/>
      <c r="HR36" s="335"/>
      <c r="HS36" s="335"/>
      <c r="HT36" s="335"/>
      <c r="HU36" s="335"/>
      <c r="HV36" s="335"/>
      <c r="HW36" s="335"/>
      <c r="HX36" s="335"/>
      <c r="HY36" s="335"/>
      <c r="HZ36" s="335"/>
      <c r="IA36" s="335"/>
      <c r="IB36" s="335"/>
      <c r="IC36" s="335"/>
      <c r="ID36" s="335"/>
      <c r="IE36" s="335"/>
      <c r="IF36" s="335"/>
      <c r="IG36" s="335"/>
      <c r="IH36" s="335"/>
      <c r="II36" s="335"/>
      <c r="IJ36" s="335"/>
      <c r="IK36" s="335"/>
      <c r="IL36" s="335"/>
      <c r="IM36" s="335"/>
      <c r="IN36" s="335"/>
      <c r="IO36" s="335"/>
      <c r="IP36" s="335"/>
      <c r="IQ36" s="335"/>
      <c r="IR36" s="335"/>
      <c r="IS36" s="335"/>
      <c r="IT36" s="335"/>
      <c r="IU36" s="335"/>
      <c r="IV36" s="335"/>
    </row>
    <row r="37" spans="1:256" s="134" customFormat="1" ht="26.25" customHeight="1">
      <c r="A37" s="481" t="s">
        <v>360</v>
      </c>
      <c r="B37" s="470">
        <v>1</v>
      </c>
      <c r="C37" s="470">
        <v>1874</v>
      </c>
      <c r="D37" s="470">
        <v>31</v>
      </c>
      <c r="E37" s="471">
        <v>666</v>
      </c>
      <c r="F37" s="470">
        <v>8</v>
      </c>
      <c r="G37" s="472">
        <v>569</v>
      </c>
      <c r="H37" s="482" t="s">
        <v>17</v>
      </c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DJ37" s="335"/>
      <c r="DK37" s="335"/>
      <c r="DL37" s="335"/>
      <c r="DM37" s="335"/>
      <c r="DN37" s="335"/>
      <c r="DO37" s="335"/>
      <c r="DP37" s="335"/>
      <c r="DQ37" s="335"/>
      <c r="DR37" s="335"/>
      <c r="DS37" s="335"/>
      <c r="DT37" s="335"/>
      <c r="DU37" s="335"/>
      <c r="DV37" s="335"/>
      <c r="DW37" s="335"/>
      <c r="DX37" s="335"/>
      <c r="DY37" s="335"/>
      <c r="DZ37" s="335"/>
      <c r="EA37" s="335"/>
      <c r="EB37" s="335"/>
      <c r="EC37" s="335"/>
      <c r="ED37" s="335"/>
      <c r="EE37" s="335"/>
      <c r="EF37" s="335"/>
      <c r="EG37" s="335"/>
      <c r="EH37" s="335"/>
      <c r="EI37" s="335"/>
      <c r="EJ37" s="335"/>
      <c r="EK37" s="335"/>
      <c r="EL37" s="335"/>
      <c r="EM37" s="335"/>
      <c r="EN37" s="335"/>
      <c r="EO37" s="335"/>
      <c r="EP37" s="335"/>
      <c r="EQ37" s="335"/>
      <c r="ER37" s="335"/>
      <c r="ES37" s="335"/>
      <c r="ET37" s="335"/>
      <c r="EU37" s="335"/>
      <c r="EV37" s="335"/>
      <c r="EW37" s="335"/>
      <c r="EX37" s="335"/>
      <c r="EY37" s="335"/>
      <c r="EZ37" s="335"/>
      <c r="FA37" s="335"/>
      <c r="FB37" s="335"/>
      <c r="FC37" s="335"/>
      <c r="FD37" s="335"/>
      <c r="FE37" s="335"/>
      <c r="FF37" s="335"/>
      <c r="FG37" s="335"/>
      <c r="FH37" s="335"/>
      <c r="FI37" s="335"/>
      <c r="FJ37" s="335"/>
      <c r="FK37" s="335"/>
      <c r="FL37" s="335"/>
      <c r="FM37" s="335"/>
      <c r="FN37" s="335"/>
      <c r="FO37" s="335"/>
      <c r="FP37" s="335"/>
      <c r="FQ37" s="335"/>
      <c r="FR37" s="335"/>
      <c r="FS37" s="335"/>
      <c r="FT37" s="335"/>
      <c r="FU37" s="335"/>
      <c r="FV37" s="335"/>
      <c r="FW37" s="335"/>
      <c r="FX37" s="335"/>
      <c r="FY37" s="335"/>
      <c r="FZ37" s="335"/>
      <c r="GA37" s="335"/>
      <c r="GB37" s="335"/>
      <c r="GC37" s="335"/>
      <c r="GD37" s="335"/>
      <c r="GE37" s="335"/>
      <c r="GF37" s="335"/>
      <c r="GG37" s="335"/>
      <c r="GH37" s="335"/>
      <c r="GI37" s="335"/>
      <c r="GJ37" s="335"/>
      <c r="GK37" s="335"/>
      <c r="GL37" s="335"/>
      <c r="GM37" s="335"/>
      <c r="GN37" s="335"/>
      <c r="GO37" s="335"/>
      <c r="GP37" s="335"/>
      <c r="GQ37" s="335"/>
      <c r="GR37" s="335"/>
      <c r="GS37" s="335"/>
      <c r="GT37" s="335"/>
      <c r="GU37" s="335"/>
      <c r="GV37" s="335"/>
      <c r="GW37" s="335"/>
      <c r="GX37" s="335"/>
      <c r="GY37" s="335"/>
      <c r="GZ37" s="335"/>
      <c r="HA37" s="335"/>
      <c r="HB37" s="335"/>
      <c r="HC37" s="335"/>
      <c r="HD37" s="335"/>
      <c r="HE37" s="335"/>
      <c r="HF37" s="335"/>
      <c r="HG37" s="335"/>
      <c r="HH37" s="335"/>
      <c r="HI37" s="335"/>
      <c r="HJ37" s="335"/>
      <c r="HK37" s="335"/>
      <c r="HL37" s="335"/>
      <c r="HM37" s="335"/>
      <c r="HN37" s="335"/>
      <c r="HO37" s="335"/>
      <c r="HP37" s="335"/>
      <c r="HQ37" s="335"/>
      <c r="HR37" s="335"/>
      <c r="HS37" s="335"/>
      <c r="HT37" s="335"/>
      <c r="HU37" s="335"/>
      <c r="HV37" s="335"/>
      <c r="HW37" s="335"/>
      <c r="HX37" s="335"/>
      <c r="HY37" s="335"/>
      <c r="HZ37" s="335"/>
      <c r="IA37" s="335"/>
      <c r="IB37" s="335"/>
      <c r="IC37" s="335"/>
      <c r="ID37" s="335"/>
      <c r="IE37" s="335"/>
      <c r="IF37" s="335"/>
      <c r="IG37" s="335"/>
      <c r="IH37" s="335"/>
      <c r="II37" s="335"/>
      <c r="IJ37" s="335"/>
      <c r="IK37" s="335"/>
      <c r="IL37" s="335"/>
      <c r="IM37" s="335"/>
      <c r="IN37" s="335"/>
      <c r="IO37" s="335"/>
      <c r="IP37" s="335"/>
      <c r="IQ37" s="335"/>
      <c r="IR37" s="335"/>
      <c r="IS37" s="335"/>
      <c r="IT37" s="335"/>
      <c r="IU37" s="335"/>
      <c r="IV37" s="335"/>
    </row>
    <row r="38" spans="1:256" s="134" customFormat="1" ht="26.25" customHeight="1">
      <c r="A38" s="481" t="s">
        <v>361</v>
      </c>
      <c r="B38" s="470">
        <v>1</v>
      </c>
      <c r="C38" s="470">
        <v>2866</v>
      </c>
      <c r="D38" s="470">
        <v>31</v>
      </c>
      <c r="E38" s="471">
        <v>804</v>
      </c>
      <c r="F38" s="470">
        <v>8</v>
      </c>
      <c r="G38" s="472">
        <v>565</v>
      </c>
      <c r="H38" s="482" t="s">
        <v>18</v>
      </c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  <c r="DF38" s="335"/>
      <c r="DG38" s="335"/>
      <c r="DH38" s="335"/>
      <c r="DI38" s="335"/>
      <c r="DJ38" s="335"/>
      <c r="DK38" s="335"/>
      <c r="DL38" s="335"/>
      <c r="DM38" s="335"/>
      <c r="DN38" s="335"/>
      <c r="DO38" s="335"/>
      <c r="DP38" s="335"/>
      <c r="DQ38" s="335"/>
      <c r="DR38" s="335"/>
      <c r="DS38" s="335"/>
      <c r="DT38" s="335"/>
      <c r="DU38" s="335"/>
      <c r="DV38" s="335"/>
      <c r="DW38" s="335"/>
      <c r="DX38" s="335"/>
      <c r="DY38" s="335"/>
      <c r="DZ38" s="335"/>
      <c r="EA38" s="335"/>
      <c r="EB38" s="335"/>
      <c r="EC38" s="335"/>
      <c r="ED38" s="335"/>
      <c r="EE38" s="335"/>
      <c r="EF38" s="335"/>
      <c r="EG38" s="335"/>
      <c r="EH38" s="335"/>
      <c r="EI38" s="335"/>
      <c r="EJ38" s="335"/>
      <c r="EK38" s="335"/>
      <c r="EL38" s="335"/>
      <c r="EM38" s="335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5"/>
      <c r="FH38" s="335"/>
      <c r="FI38" s="335"/>
      <c r="FJ38" s="335"/>
      <c r="FK38" s="335"/>
      <c r="FL38" s="335"/>
      <c r="FM38" s="335"/>
      <c r="FN38" s="335"/>
      <c r="FO38" s="335"/>
      <c r="FP38" s="335"/>
      <c r="FQ38" s="335"/>
      <c r="FR38" s="335"/>
      <c r="FS38" s="335"/>
      <c r="FT38" s="335"/>
      <c r="FU38" s="335"/>
      <c r="FV38" s="335"/>
      <c r="FW38" s="335"/>
      <c r="FX38" s="335"/>
      <c r="FY38" s="335"/>
      <c r="FZ38" s="335"/>
      <c r="GA38" s="335"/>
      <c r="GB38" s="335"/>
      <c r="GC38" s="335"/>
      <c r="GD38" s="335"/>
      <c r="GE38" s="335"/>
      <c r="GF38" s="335"/>
      <c r="GG38" s="335"/>
      <c r="GH38" s="335"/>
      <c r="GI38" s="335"/>
      <c r="GJ38" s="335"/>
      <c r="GK38" s="335"/>
      <c r="GL38" s="335"/>
      <c r="GM38" s="335"/>
      <c r="GN38" s="335"/>
      <c r="GO38" s="335"/>
      <c r="GP38" s="335"/>
      <c r="GQ38" s="335"/>
      <c r="GR38" s="335"/>
      <c r="GS38" s="335"/>
      <c r="GT38" s="335"/>
      <c r="GU38" s="335"/>
      <c r="GV38" s="335"/>
      <c r="GW38" s="335"/>
      <c r="GX38" s="335"/>
      <c r="GY38" s="335"/>
      <c r="GZ38" s="335"/>
      <c r="HA38" s="335"/>
      <c r="HB38" s="335"/>
      <c r="HC38" s="335"/>
      <c r="HD38" s="335"/>
      <c r="HE38" s="335"/>
      <c r="HF38" s="335"/>
      <c r="HG38" s="335"/>
      <c r="HH38" s="335"/>
      <c r="HI38" s="335"/>
      <c r="HJ38" s="335"/>
      <c r="HK38" s="335"/>
      <c r="HL38" s="335"/>
      <c r="HM38" s="335"/>
      <c r="HN38" s="335"/>
      <c r="HO38" s="335"/>
      <c r="HP38" s="335"/>
      <c r="HQ38" s="335"/>
      <c r="HR38" s="335"/>
      <c r="HS38" s="335"/>
      <c r="HT38" s="335"/>
      <c r="HU38" s="335"/>
      <c r="HV38" s="335"/>
      <c r="HW38" s="335"/>
      <c r="HX38" s="335"/>
      <c r="HY38" s="335"/>
      <c r="HZ38" s="335"/>
      <c r="IA38" s="335"/>
      <c r="IB38" s="335"/>
      <c r="IC38" s="335"/>
      <c r="ID38" s="335"/>
      <c r="IE38" s="335"/>
      <c r="IF38" s="335"/>
      <c r="IG38" s="335"/>
      <c r="IH38" s="335"/>
      <c r="II38" s="335"/>
      <c r="IJ38" s="335"/>
      <c r="IK38" s="335"/>
      <c r="IL38" s="335"/>
      <c r="IM38" s="335"/>
      <c r="IN38" s="335"/>
      <c r="IO38" s="335"/>
      <c r="IP38" s="335"/>
      <c r="IQ38" s="335"/>
      <c r="IR38" s="335"/>
      <c r="IS38" s="335"/>
      <c r="IT38" s="335"/>
      <c r="IU38" s="335"/>
      <c r="IV38" s="335"/>
    </row>
    <row r="39" spans="1:8" s="134" customFormat="1" ht="8.25" customHeight="1" thickBot="1">
      <c r="A39" s="263"/>
      <c r="B39" s="264"/>
      <c r="C39" s="265"/>
      <c r="D39" s="264"/>
      <c r="E39" s="264"/>
      <c r="F39" s="264"/>
      <c r="G39" s="265"/>
      <c r="H39" s="266"/>
    </row>
    <row r="40" spans="1:7" s="134" customFormat="1" ht="3" customHeight="1">
      <c r="A40" s="135"/>
      <c r="C40" s="136"/>
      <c r="G40" s="136"/>
    </row>
    <row r="41" spans="1:7" s="134" customFormat="1" ht="12.75" customHeight="1">
      <c r="A41" s="137" t="s">
        <v>219</v>
      </c>
      <c r="B41" s="137"/>
      <c r="E41" s="138" t="s">
        <v>249</v>
      </c>
      <c r="G41" s="136"/>
    </row>
    <row r="42" spans="1:8" s="83" customFormat="1" ht="12.75" customHeight="1">
      <c r="A42" s="87"/>
      <c r="B42" s="82"/>
      <c r="G42" s="88"/>
      <c r="H42" s="87"/>
    </row>
    <row r="43" spans="1:8" ht="12.75" customHeight="1">
      <c r="A43" s="89"/>
      <c r="G43" s="92"/>
      <c r="H43" s="89"/>
    </row>
    <row r="44" spans="1:8" ht="9.75" customHeight="1">
      <c r="A44" s="89"/>
      <c r="H44" s="89"/>
    </row>
    <row r="45" spans="1:8" ht="15.75">
      <c r="A45" s="89"/>
      <c r="H45" s="89"/>
    </row>
    <row r="46" spans="1:8" ht="15.75">
      <c r="A46" s="89"/>
      <c r="H46" s="89"/>
    </row>
    <row r="47" spans="1:8" ht="15.75">
      <c r="A47" s="89"/>
      <c r="H47" s="89"/>
    </row>
    <row r="48" spans="1:8" ht="15.75">
      <c r="A48" s="89"/>
      <c r="H48" s="89"/>
    </row>
    <row r="49" spans="1:8" ht="15.75">
      <c r="A49" s="89"/>
      <c r="H49" s="89"/>
    </row>
    <row r="50" spans="1:8" ht="15.75">
      <c r="A50" s="89"/>
      <c r="H50" s="89"/>
    </row>
    <row r="51" spans="1:8" ht="15.75">
      <c r="A51" s="89"/>
      <c r="H51" s="89"/>
    </row>
    <row r="52" spans="1:8" ht="15.75">
      <c r="A52" s="89"/>
      <c r="H52" s="89"/>
    </row>
    <row r="53" spans="1:8" ht="15.75">
      <c r="A53" s="89"/>
      <c r="H53" s="89"/>
    </row>
    <row r="54" spans="1:8" ht="15.75">
      <c r="A54" s="89"/>
      <c r="H54" s="89"/>
    </row>
    <row r="55" spans="1:8" ht="15.75">
      <c r="A55" s="89"/>
      <c r="H55" s="89"/>
    </row>
    <row r="56" spans="1:8" ht="15.75">
      <c r="A56" s="89"/>
      <c r="H56" s="89"/>
    </row>
    <row r="57" spans="1:8" ht="15.75">
      <c r="A57" s="89"/>
      <c r="H57" s="89"/>
    </row>
    <row r="58" spans="1:8" ht="15.75">
      <c r="A58" s="89"/>
      <c r="H58" s="89"/>
    </row>
    <row r="59" spans="1:8" ht="15.75">
      <c r="A59" s="91"/>
      <c r="H59" s="91"/>
    </row>
  </sheetData>
  <sheetProtection/>
  <mergeCells count="9">
    <mergeCell ref="A6:A9"/>
    <mergeCell ref="H6:H9"/>
    <mergeCell ref="B7:B8"/>
    <mergeCell ref="G7:G8"/>
    <mergeCell ref="F7:F8"/>
    <mergeCell ref="E7:E8"/>
    <mergeCell ref="D7:D8"/>
    <mergeCell ref="C7:C8"/>
    <mergeCell ref="D6:E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64"/>
  <sheetViews>
    <sheetView view="pageBreakPreview" zoomScale="84" zoomScaleNormal="80" zoomScaleSheetLayoutView="84" zoomScalePageLayoutView="0" workbookViewId="0" topLeftCell="A1">
      <selection activeCell="L6" sqref="L6:L9"/>
    </sheetView>
  </sheetViews>
  <sheetFormatPr defaultColWidth="7.99609375" defaultRowHeight="13.5"/>
  <cols>
    <col min="1" max="1" width="12.10546875" style="80" customWidth="1"/>
    <col min="2" max="2" width="14.4453125" style="80" customWidth="1"/>
    <col min="3" max="3" width="10.77734375" style="79" customWidth="1"/>
    <col min="4" max="4" width="11.99609375" style="79" customWidth="1"/>
    <col min="5" max="5" width="10.77734375" style="79" customWidth="1"/>
    <col min="6" max="6" width="9.21484375" style="79" customWidth="1"/>
    <col min="7" max="11" width="10.77734375" style="79" customWidth="1"/>
    <col min="12" max="12" width="10.77734375" style="80" customWidth="1"/>
    <col min="13" max="16" width="0.55078125" style="79" customWidth="1"/>
    <col min="17" max="16384" width="7.99609375" style="79" customWidth="1"/>
  </cols>
  <sheetData>
    <row r="1" spans="1:12" s="73" customFormat="1" ht="12">
      <c r="A1" s="18" t="s">
        <v>187</v>
      </c>
      <c r="B1" s="74"/>
      <c r="L1" s="303" t="s">
        <v>53</v>
      </c>
    </row>
    <row r="2" spans="1:12" s="73" customFormat="1" ht="12">
      <c r="A2" s="74"/>
      <c r="B2" s="74"/>
      <c r="L2" s="74"/>
    </row>
    <row r="3" spans="1:12" s="142" customFormat="1" ht="27" customHeight="1">
      <c r="A3" s="724" t="s">
        <v>402</v>
      </c>
      <c r="B3" s="724"/>
      <c r="C3" s="724"/>
      <c r="D3" s="724"/>
      <c r="E3" s="724"/>
      <c r="F3" s="724"/>
      <c r="G3" s="140" t="s">
        <v>403</v>
      </c>
      <c r="H3" s="140"/>
      <c r="I3" s="140"/>
      <c r="J3" s="140"/>
      <c r="K3" s="140"/>
      <c r="L3" s="141"/>
    </row>
    <row r="4" spans="1:12" s="78" customFormat="1" ht="12">
      <c r="A4" s="76"/>
      <c r="B4" s="76"/>
      <c r="C4" s="77"/>
      <c r="E4" s="77"/>
      <c r="F4" s="77"/>
      <c r="G4" s="77"/>
      <c r="H4" s="77"/>
      <c r="I4" s="77"/>
      <c r="J4" s="77"/>
      <c r="K4" s="77"/>
      <c r="L4" s="76"/>
    </row>
    <row r="5" spans="1:12" s="144" customFormat="1" ht="15" customHeight="1" thickBot="1">
      <c r="A5" s="267" t="s">
        <v>200</v>
      </c>
      <c r="B5" s="267"/>
      <c r="C5" s="268"/>
      <c r="L5" s="145" t="s">
        <v>167</v>
      </c>
    </row>
    <row r="6" spans="1:12" s="143" customFormat="1" ht="18.75" customHeight="1">
      <c r="A6" s="823" t="s">
        <v>581</v>
      </c>
      <c r="B6" s="483" t="s">
        <v>404</v>
      </c>
      <c r="C6" s="722" t="s">
        <v>405</v>
      </c>
      <c r="D6" s="723"/>
      <c r="E6" s="484" t="s">
        <v>406</v>
      </c>
      <c r="F6" s="483" t="s">
        <v>407</v>
      </c>
      <c r="G6" s="484" t="s">
        <v>408</v>
      </c>
      <c r="H6" s="484" t="s">
        <v>409</v>
      </c>
      <c r="I6" s="483" t="s">
        <v>410</v>
      </c>
      <c r="J6" s="483" t="s">
        <v>411</v>
      </c>
      <c r="K6" s="484" t="s">
        <v>412</v>
      </c>
      <c r="L6" s="713" t="s">
        <v>582</v>
      </c>
    </row>
    <row r="7" spans="1:12" s="143" customFormat="1" ht="12.75" customHeight="1">
      <c r="A7" s="720"/>
      <c r="B7" s="485"/>
      <c r="C7" s="486"/>
      <c r="D7" s="487" t="s">
        <v>413</v>
      </c>
      <c r="E7" s="488"/>
      <c r="F7" s="488"/>
      <c r="G7" s="488"/>
      <c r="H7" s="488"/>
      <c r="I7" s="488"/>
      <c r="J7" s="489" t="s">
        <v>172</v>
      </c>
      <c r="K7" s="488"/>
      <c r="L7" s="714"/>
    </row>
    <row r="8" spans="1:12" s="143" customFormat="1" ht="19.5" customHeight="1">
      <c r="A8" s="721"/>
      <c r="B8" s="490" t="s">
        <v>6</v>
      </c>
      <c r="C8" s="491"/>
      <c r="D8" s="490" t="s">
        <v>168</v>
      </c>
      <c r="E8" s="490" t="s">
        <v>132</v>
      </c>
      <c r="F8" s="492" t="s">
        <v>169</v>
      </c>
      <c r="G8" s="490" t="s">
        <v>133</v>
      </c>
      <c r="H8" s="490" t="s">
        <v>134</v>
      </c>
      <c r="I8" s="492" t="s">
        <v>170</v>
      </c>
      <c r="J8" s="490" t="s">
        <v>173</v>
      </c>
      <c r="K8" s="490" t="s">
        <v>135</v>
      </c>
      <c r="L8" s="714"/>
    </row>
    <row r="9" spans="1:12" s="144" customFormat="1" ht="25.5" customHeight="1" hidden="1">
      <c r="A9" s="493" t="s">
        <v>414</v>
      </c>
      <c r="B9" s="494">
        <f aca="true" t="shared" si="0" ref="B9:B24">SUM(C9,E9:K9)</f>
        <v>0</v>
      </c>
      <c r="C9" s="495">
        <v>0</v>
      </c>
      <c r="D9" s="494">
        <v>0</v>
      </c>
      <c r="E9" s="495">
        <v>0</v>
      </c>
      <c r="F9" s="495"/>
      <c r="G9" s="495">
        <v>0</v>
      </c>
      <c r="H9" s="495">
        <v>0</v>
      </c>
      <c r="I9" s="495"/>
      <c r="J9" s="495"/>
      <c r="K9" s="495">
        <v>0</v>
      </c>
      <c r="L9" s="715"/>
    </row>
    <row r="10" spans="1:12" s="144" customFormat="1" ht="25.5" customHeight="1" hidden="1">
      <c r="A10" s="493" t="s">
        <v>415</v>
      </c>
      <c r="B10" s="494">
        <f t="shared" si="0"/>
        <v>0</v>
      </c>
      <c r="C10" s="495">
        <v>0</v>
      </c>
      <c r="D10" s="494">
        <v>0</v>
      </c>
      <c r="E10" s="495">
        <v>0</v>
      </c>
      <c r="F10" s="495"/>
      <c r="G10" s="495">
        <v>0</v>
      </c>
      <c r="H10" s="495">
        <v>0</v>
      </c>
      <c r="I10" s="495"/>
      <c r="J10" s="495"/>
      <c r="K10" s="495">
        <v>0</v>
      </c>
      <c r="L10" s="496" t="s">
        <v>136</v>
      </c>
    </row>
    <row r="11" spans="1:12" s="144" customFormat="1" ht="25.5" customHeight="1" hidden="1">
      <c r="A11" s="493" t="s">
        <v>416</v>
      </c>
      <c r="B11" s="494">
        <f t="shared" si="0"/>
        <v>10</v>
      </c>
      <c r="C11" s="495">
        <v>0</v>
      </c>
      <c r="D11" s="494">
        <v>0</v>
      </c>
      <c r="E11" s="495">
        <v>3</v>
      </c>
      <c r="F11" s="495"/>
      <c r="G11" s="495">
        <v>1</v>
      </c>
      <c r="H11" s="495">
        <v>6</v>
      </c>
      <c r="I11" s="495"/>
      <c r="J11" s="495"/>
      <c r="K11" s="495">
        <v>0</v>
      </c>
      <c r="L11" s="496" t="s">
        <v>137</v>
      </c>
    </row>
    <row r="12" spans="1:12" s="144" customFormat="1" ht="25.5" customHeight="1" hidden="1">
      <c r="A12" s="493" t="s">
        <v>417</v>
      </c>
      <c r="B12" s="494">
        <f t="shared" si="0"/>
        <v>0</v>
      </c>
      <c r="C12" s="495">
        <v>0</v>
      </c>
      <c r="D12" s="494">
        <v>0</v>
      </c>
      <c r="E12" s="495">
        <v>0</v>
      </c>
      <c r="F12" s="495"/>
      <c r="G12" s="495">
        <v>0</v>
      </c>
      <c r="H12" s="495">
        <v>0</v>
      </c>
      <c r="I12" s="495"/>
      <c r="J12" s="495"/>
      <c r="K12" s="495">
        <v>0</v>
      </c>
      <c r="L12" s="496" t="s">
        <v>138</v>
      </c>
    </row>
    <row r="13" spans="1:12" s="144" customFormat="1" ht="25.5" customHeight="1" hidden="1">
      <c r="A13" s="493" t="s">
        <v>418</v>
      </c>
      <c r="B13" s="494">
        <f t="shared" si="0"/>
        <v>0</v>
      </c>
      <c r="C13" s="495">
        <v>0</v>
      </c>
      <c r="D13" s="494">
        <v>0</v>
      </c>
      <c r="E13" s="495">
        <v>0</v>
      </c>
      <c r="F13" s="495"/>
      <c r="G13" s="495">
        <v>0</v>
      </c>
      <c r="H13" s="495">
        <v>0</v>
      </c>
      <c r="I13" s="495"/>
      <c r="J13" s="495"/>
      <c r="K13" s="495">
        <v>0</v>
      </c>
      <c r="L13" s="496" t="s">
        <v>139</v>
      </c>
    </row>
    <row r="14" spans="1:12" s="144" customFormat="1" ht="25.5" customHeight="1" hidden="1">
      <c r="A14" s="493" t="s">
        <v>419</v>
      </c>
      <c r="B14" s="494">
        <f t="shared" si="0"/>
        <v>0</v>
      </c>
      <c r="C14" s="495">
        <v>0</v>
      </c>
      <c r="D14" s="494">
        <v>0</v>
      </c>
      <c r="E14" s="495">
        <v>0</v>
      </c>
      <c r="F14" s="495"/>
      <c r="G14" s="495">
        <v>0</v>
      </c>
      <c r="H14" s="495">
        <v>0</v>
      </c>
      <c r="I14" s="495"/>
      <c r="J14" s="495"/>
      <c r="K14" s="495">
        <v>0</v>
      </c>
      <c r="L14" s="496" t="s">
        <v>140</v>
      </c>
    </row>
    <row r="15" spans="1:12" s="144" customFormat="1" ht="25.5" customHeight="1" hidden="1">
      <c r="A15" s="493" t="s">
        <v>420</v>
      </c>
      <c r="B15" s="494">
        <f t="shared" si="0"/>
        <v>0</v>
      </c>
      <c r="C15" s="495">
        <v>0</v>
      </c>
      <c r="D15" s="494">
        <v>0</v>
      </c>
      <c r="E15" s="495">
        <v>0</v>
      </c>
      <c r="F15" s="495"/>
      <c r="G15" s="495">
        <v>0</v>
      </c>
      <c r="H15" s="495">
        <v>0</v>
      </c>
      <c r="I15" s="495"/>
      <c r="J15" s="495"/>
      <c r="K15" s="495">
        <v>0</v>
      </c>
      <c r="L15" s="496" t="s">
        <v>141</v>
      </c>
    </row>
    <row r="16" spans="1:12" s="144" customFormat="1" ht="25.5" customHeight="1" hidden="1">
      <c r="A16" s="493" t="s">
        <v>421</v>
      </c>
      <c r="B16" s="494">
        <f t="shared" si="0"/>
        <v>0</v>
      </c>
      <c r="C16" s="495">
        <v>0</v>
      </c>
      <c r="D16" s="494">
        <v>0</v>
      </c>
      <c r="E16" s="495">
        <v>0</v>
      </c>
      <c r="F16" s="495"/>
      <c r="G16" s="495">
        <v>0</v>
      </c>
      <c r="H16" s="495">
        <v>0</v>
      </c>
      <c r="I16" s="495"/>
      <c r="J16" s="495"/>
      <c r="K16" s="495">
        <v>0</v>
      </c>
      <c r="L16" s="496" t="s">
        <v>142</v>
      </c>
    </row>
    <row r="17" spans="1:12" s="144" customFormat="1" ht="25.5" customHeight="1" hidden="1">
      <c r="A17" s="493" t="s">
        <v>422</v>
      </c>
      <c r="B17" s="494">
        <f t="shared" si="0"/>
        <v>0</v>
      </c>
      <c r="C17" s="495">
        <v>0</v>
      </c>
      <c r="D17" s="494">
        <v>0</v>
      </c>
      <c r="E17" s="495">
        <v>0</v>
      </c>
      <c r="F17" s="495"/>
      <c r="G17" s="495">
        <v>0</v>
      </c>
      <c r="H17" s="495">
        <v>0</v>
      </c>
      <c r="I17" s="495"/>
      <c r="J17" s="495"/>
      <c r="K17" s="495">
        <v>0</v>
      </c>
      <c r="L17" s="496" t="s">
        <v>143</v>
      </c>
    </row>
    <row r="18" spans="1:12" s="144" customFormat="1" ht="25.5" customHeight="1" hidden="1">
      <c r="A18" s="493" t="s">
        <v>423</v>
      </c>
      <c r="B18" s="494">
        <f t="shared" si="0"/>
        <v>0</v>
      </c>
      <c r="C18" s="495">
        <v>0</v>
      </c>
      <c r="D18" s="494">
        <v>0</v>
      </c>
      <c r="E18" s="495">
        <v>0</v>
      </c>
      <c r="F18" s="495"/>
      <c r="G18" s="495">
        <v>0</v>
      </c>
      <c r="H18" s="495">
        <v>0</v>
      </c>
      <c r="I18" s="495"/>
      <c r="J18" s="495"/>
      <c r="K18" s="495">
        <v>0</v>
      </c>
      <c r="L18" s="496" t="s">
        <v>144</v>
      </c>
    </row>
    <row r="19" spans="1:12" s="144" customFormat="1" ht="25.5" customHeight="1" hidden="1">
      <c r="A19" s="493" t="s">
        <v>424</v>
      </c>
      <c r="B19" s="494">
        <f t="shared" si="0"/>
        <v>0</v>
      </c>
      <c r="C19" s="495">
        <v>0</v>
      </c>
      <c r="D19" s="494">
        <v>0</v>
      </c>
      <c r="E19" s="495">
        <v>0</v>
      </c>
      <c r="F19" s="495"/>
      <c r="G19" s="495">
        <v>0</v>
      </c>
      <c r="H19" s="495">
        <v>0</v>
      </c>
      <c r="I19" s="495"/>
      <c r="J19" s="495"/>
      <c r="K19" s="495">
        <v>0</v>
      </c>
      <c r="L19" s="496" t="s">
        <v>145</v>
      </c>
    </row>
    <row r="20" spans="1:12" s="144" customFormat="1" ht="25.5" customHeight="1" hidden="1">
      <c r="A20" s="493" t="s">
        <v>425</v>
      </c>
      <c r="B20" s="494">
        <f t="shared" si="0"/>
        <v>4752</v>
      </c>
      <c r="C20" s="495">
        <f>D20</f>
        <v>4627</v>
      </c>
      <c r="D20" s="494">
        <f>2877+1918-E20-G20-H20-43</f>
        <v>4627</v>
      </c>
      <c r="E20" s="495">
        <v>80</v>
      </c>
      <c r="F20" s="495"/>
      <c r="G20" s="495">
        <v>44</v>
      </c>
      <c r="H20" s="495">
        <v>1</v>
      </c>
      <c r="I20" s="495"/>
      <c r="J20" s="495"/>
      <c r="K20" s="495">
        <v>0</v>
      </c>
      <c r="L20" s="496" t="s">
        <v>146</v>
      </c>
    </row>
    <row r="21" spans="1:12" s="144" customFormat="1" ht="25.5" customHeight="1" hidden="1">
      <c r="A21" s="493" t="s">
        <v>426</v>
      </c>
      <c r="B21" s="494">
        <f t="shared" si="0"/>
        <v>2437</v>
      </c>
      <c r="C21" s="495">
        <f>D21</f>
        <v>2400</v>
      </c>
      <c r="D21" s="494">
        <f>2480-E21-G21-H21-43</f>
        <v>2400</v>
      </c>
      <c r="E21" s="495">
        <v>21</v>
      </c>
      <c r="F21" s="495"/>
      <c r="G21" s="495">
        <v>16</v>
      </c>
      <c r="H21" s="495">
        <v>0</v>
      </c>
      <c r="I21" s="495"/>
      <c r="J21" s="495"/>
      <c r="K21" s="495">
        <v>0</v>
      </c>
      <c r="L21" s="496" t="s">
        <v>44</v>
      </c>
    </row>
    <row r="22" spans="1:12" s="144" customFormat="1" ht="25.5" customHeight="1" hidden="1">
      <c r="A22" s="493" t="s">
        <v>427</v>
      </c>
      <c r="B22" s="494">
        <f t="shared" si="0"/>
        <v>4698</v>
      </c>
      <c r="C22" s="495">
        <f>D22</f>
        <v>4615</v>
      </c>
      <c r="D22" s="494">
        <f>4741-E22-G22-H22-43</f>
        <v>4615</v>
      </c>
      <c r="E22" s="495">
        <v>45</v>
      </c>
      <c r="F22" s="495"/>
      <c r="G22" s="495">
        <v>38</v>
      </c>
      <c r="H22" s="495">
        <v>0</v>
      </c>
      <c r="I22" s="495"/>
      <c r="J22" s="495"/>
      <c r="K22" s="495">
        <v>0</v>
      </c>
      <c r="L22" s="496" t="s">
        <v>45</v>
      </c>
    </row>
    <row r="23" spans="1:12" s="144" customFormat="1" ht="25.5" customHeight="1" hidden="1">
      <c r="A23" s="493" t="s">
        <v>428</v>
      </c>
      <c r="B23" s="494">
        <f t="shared" si="0"/>
        <v>1531</v>
      </c>
      <c r="C23" s="495">
        <f>D23</f>
        <v>1493</v>
      </c>
      <c r="D23" s="494">
        <f>3573+481-2480-E23-G23-H23-43</f>
        <v>1493</v>
      </c>
      <c r="E23" s="495">
        <v>22</v>
      </c>
      <c r="F23" s="495"/>
      <c r="G23" s="495">
        <v>16</v>
      </c>
      <c r="H23" s="495">
        <v>0</v>
      </c>
      <c r="I23" s="495"/>
      <c r="J23" s="495"/>
      <c r="K23" s="495">
        <v>0</v>
      </c>
      <c r="L23" s="496" t="s">
        <v>46</v>
      </c>
    </row>
    <row r="24" spans="1:12" s="144" customFormat="1" ht="25.5" customHeight="1" hidden="1">
      <c r="A24" s="493" t="s">
        <v>429</v>
      </c>
      <c r="B24" s="494">
        <f t="shared" si="0"/>
        <v>0</v>
      </c>
      <c r="C24" s="495">
        <v>0</v>
      </c>
      <c r="D24" s="494">
        <v>0</v>
      </c>
      <c r="E24" s="495">
        <v>0</v>
      </c>
      <c r="F24" s="495"/>
      <c r="G24" s="495">
        <v>0</v>
      </c>
      <c r="H24" s="495">
        <v>0</v>
      </c>
      <c r="I24" s="495"/>
      <c r="J24" s="495"/>
      <c r="K24" s="495">
        <v>0</v>
      </c>
      <c r="L24" s="497" t="s">
        <v>47</v>
      </c>
    </row>
    <row r="25" spans="1:12" s="144" customFormat="1" ht="23.25" customHeight="1">
      <c r="A25" s="498">
        <v>2015</v>
      </c>
      <c r="B25" s="499">
        <v>16390</v>
      </c>
      <c r="C25" s="499">
        <v>15851</v>
      </c>
      <c r="D25" s="499">
        <v>15851</v>
      </c>
      <c r="E25" s="500">
        <v>271</v>
      </c>
      <c r="F25" s="500">
        <v>0</v>
      </c>
      <c r="G25" s="500">
        <v>259</v>
      </c>
      <c r="H25" s="500">
        <v>9</v>
      </c>
      <c r="I25" s="500">
        <v>0</v>
      </c>
      <c r="J25" s="500">
        <v>0</v>
      </c>
      <c r="K25" s="500">
        <v>0</v>
      </c>
      <c r="L25" s="497">
        <v>2015</v>
      </c>
    </row>
    <row r="26" spans="1:12" s="144" customFormat="1" ht="23.25" customHeight="1">
      <c r="A26" s="498">
        <v>2016</v>
      </c>
      <c r="B26" s="499">
        <v>18649</v>
      </c>
      <c r="C26" s="499">
        <v>18139</v>
      </c>
      <c r="D26" s="499">
        <v>18139</v>
      </c>
      <c r="E26" s="500">
        <v>284</v>
      </c>
      <c r="F26" s="500">
        <v>0</v>
      </c>
      <c r="G26" s="500">
        <v>218</v>
      </c>
      <c r="H26" s="500">
        <v>8</v>
      </c>
      <c r="I26" s="500">
        <v>0</v>
      </c>
      <c r="J26" s="500">
        <v>0</v>
      </c>
      <c r="K26" s="500">
        <v>0</v>
      </c>
      <c r="L26" s="497">
        <v>2016</v>
      </c>
    </row>
    <row r="27" spans="1:12" s="144" customFormat="1" ht="25.5" customHeight="1">
      <c r="A27" s="501">
        <v>2017</v>
      </c>
      <c r="B27" s="502">
        <v>20462</v>
      </c>
      <c r="C27" s="502">
        <v>19931</v>
      </c>
      <c r="D27" s="502">
        <v>19931</v>
      </c>
      <c r="E27" s="502">
        <v>298</v>
      </c>
      <c r="F27" s="502">
        <v>4</v>
      </c>
      <c r="G27" s="502">
        <v>220</v>
      </c>
      <c r="H27" s="502">
        <v>9</v>
      </c>
      <c r="I27" s="502">
        <v>0</v>
      </c>
      <c r="J27" s="502">
        <v>0</v>
      </c>
      <c r="K27" s="502">
        <v>0</v>
      </c>
      <c r="L27" s="503">
        <v>2017</v>
      </c>
    </row>
    <row r="28" spans="1:12" s="144" customFormat="1" ht="25.5" customHeight="1">
      <c r="A28" s="501">
        <v>2018</v>
      </c>
      <c r="B28" s="502">
        <v>21279</v>
      </c>
      <c r="C28" s="502">
        <v>20713</v>
      </c>
      <c r="D28" s="502">
        <v>20713</v>
      </c>
      <c r="E28" s="502">
        <v>332</v>
      </c>
      <c r="F28" s="502">
        <v>0</v>
      </c>
      <c r="G28" s="502">
        <v>226</v>
      </c>
      <c r="H28" s="502">
        <v>8</v>
      </c>
      <c r="I28" s="502">
        <v>0</v>
      </c>
      <c r="J28" s="502">
        <v>0</v>
      </c>
      <c r="K28" s="502">
        <v>0</v>
      </c>
      <c r="L28" s="503">
        <v>2018</v>
      </c>
    </row>
    <row r="29" spans="1:12" s="325" customFormat="1" ht="25.5" customHeight="1">
      <c r="A29" s="504">
        <v>2019</v>
      </c>
      <c r="B29" s="505">
        <f>SUM(B30:B45)</f>
        <v>22072</v>
      </c>
      <c r="C29" s="505">
        <f aca="true" t="shared" si="1" ref="C29:H29">SUM(C30:C45)</f>
        <v>21470</v>
      </c>
      <c r="D29" s="505">
        <f t="shared" si="1"/>
        <v>21470</v>
      </c>
      <c r="E29" s="505">
        <f t="shared" si="1"/>
        <v>351</v>
      </c>
      <c r="F29" s="505">
        <f t="shared" si="1"/>
        <v>0</v>
      </c>
      <c r="G29" s="505">
        <f t="shared" si="1"/>
        <v>243</v>
      </c>
      <c r="H29" s="505">
        <f t="shared" si="1"/>
        <v>8</v>
      </c>
      <c r="I29" s="505">
        <v>0</v>
      </c>
      <c r="J29" s="505">
        <v>0</v>
      </c>
      <c r="K29" s="505">
        <v>0</v>
      </c>
      <c r="L29" s="506">
        <v>2019</v>
      </c>
    </row>
    <row r="30" spans="1:12" s="144" customFormat="1" ht="23.25" customHeight="1">
      <c r="A30" s="493" t="s">
        <v>285</v>
      </c>
      <c r="B30" s="507">
        <f>SUM(C30,E30:K30)</f>
        <v>0</v>
      </c>
      <c r="C30" s="507" t="s">
        <v>324</v>
      </c>
      <c r="D30" s="507" t="s">
        <v>324</v>
      </c>
      <c r="E30" s="507" t="s">
        <v>324</v>
      </c>
      <c r="F30" s="507" t="s">
        <v>324</v>
      </c>
      <c r="G30" s="507" t="s">
        <v>324</v>
      </c>
      <c r="H30" s="507" t="s">
        <v>324</v>
      </c>
      <c r="I30" s="507" t="s">
        <v>324</v>
      </c>
      <c r="J30" s="507" t="s">
        <v>324</v>
      </c>
      <c r="K30" s="507" t="s">
        <v>324</v>
      </c>
      <c r="L30" s="496" t="s">
        <v>286</v>
      </c>
    </row>
    <row r="31" spans="1:12" s="144" customFormat="1" ht="23.25" customHeight="1">
      <c r="A31" s="493" t="s">
        <v>287</v>
      </c>
      <c r="B31" s="507">
        <f aca="true" t="shared" si="2" ref="B31:B45">SUM(C31,E31:K31)</f>
        <v>0</v>
      </c>
      <c r="C31" s="507" t="s">
        <v>324</v>
      </c>
      <c r="D31" s="507" t="s">
        <v>324</v>
      </c>
      <c r="E31" s="507" t="s">
        <v>324</v>
      </c>
      <c r="F31" s="507" t="s">
        <v>324</v>
      </c>
      <c r="G31" s="507" t="s">
        <v>324</v>
      </c>
      <c r="H31" s="507" t="s">
        <v>324</v>
      </c>
      <c r="I31" s="507" t="s">
        <v>324</v>
      </c>
      <c r="J31" s="507" t="s">
        <v>324</v>
      </c>
      <c r="K31" s="507" t="s">
        <v>324</v>
      </c>
      <c r="L31" s="496" t="s">
        <v>288</v>
      </c>
    </row>
    <row r="32" spans="1:12" s="144" customFormat="1" ht="23.25" customHeight="1">
      <c r="A32" s="493" t="s">
        <v>289</v>
      </c>
      <c r="B32" s="507">
        <f t="shared" si="2"/>
        <v>41</v>
      </c>
      <c r="C32" s="507">
        <v>29</v>
      </c>
      <c r="D32" s="507">
        <v>29</v>
      </c>
      <c r="E32" s="508">
        <v>2</v>
      </c>
      <c r="F32" s="507" t="s">
        <v>324</v>
      </c>
      <c r="G32" s="508">
        <v>4</v>
      </c>
      <c r="H32" s="508">
        <v>6</v>
      </c>
      <c r="I32" s="507" t="s">
        <v>324</v>
      </c>
      <c r="J32" s="507" t="s">
        <v>324</v>
      </c>
      <c r="K32" s="507" t="s">
        <v>324</v>
      </c>
      <c r="L32" s="496" t="s">
        <v>290</v>
      </c>
    </row>
    <row r="33" spans="1:12" s="144" customFormat="1" ht="23.25" customHeight="1">
      <c r="A33" s="493" t="s">
        <v>291</v>
      </c>
      <c r="B33" s="507">
        <f t="shared" si="2"/>
        <v>0</v>
      </c>
      <c r="C33" s="507" t="s">
        <v>324</v>
      </c>
      <c r="D33" s="507" t="s">
        <v>325</v>
      </c>
      <c r="E33" s="508" t="s">
        <v>324</v>
      </c>
      <c r="F33" s="507" t="s">
        <v>324</v>
      </c>
      <c r="G33" s="508" t="s">
        <v>324</v>
      </c>
      <c r="H33" s="507" t="s">
        <v>324</v>
      </c>
      <c r="I33" s="507" t="s">
        <v>324</v>
      </c>
      <c r="J33" s="507" t="s">
        <v>324</v>
      </c>
      <c r="K33" s="507" t="s">
        <v>324</v>
      </c>
      <c r="L33" s="496" t="s">
        <v>292</v>
      </c>
    </row>
    <row r="34" spans="1:12" s="144" customFormat="1" ht="23.25" customHeight="1">
      <c r="A34" s="493" t="s">
        <v>293</v>
      </c>
      <c r="B34" s="507">
        <f t="shared" si="2"/>
        <v>0</v>
      </c>
      <c r="C34" s="507" t="s">
        <v>324</v>
      </c>
      <c r="D34" s="507" t="s">
        <v>325</v>
      </c>
      <c r="E34" s="508" t="s">
        <v>324</v>
      </c>
      <c r="F34" s="507" t="s">
        <v>324</v>
      </c>
      <c r="G34" s="508" t="s">
        <v>324</v>
      </c>
      <c r="H34" s="507" t="s">
        <v>324</v>
      </c>
      <c r="I34" s="507" t="s">
        <v>324</v>
      </c>
      <c r="J34" s="507" t="s">
        <v>324</v>
      </c>
      <c r="K34" s="507" t="s">
        <v>324</v>
      </c>
      <c r="L34" s="496" t="s">
        <v>294</v>
      </c>
    </row>
    <row r="35" spans="1:12" s="144" customFormat="1" ht="23.25" customHeight="1">
      <c r="A35" s="493" t="s">
        <v>295</v>
      </c>
      <c r="B35" s="507">
        <f t="shared" si="2"/>
        <v>0</v>
      </c>
      <c r="C35" s="507" t="s">
        <v>324</v>
      </c>
      <c r="D35" s="507" t="s">
        <v>325</v>
      </c>
      <c r="E35" s="508" t="s">
        <v>324</v>
      </c>
      <c r="F35" s="507" t="s">
        <v>324</v>
      </c>
      <c r="G35" s="508" t="s">
        <v>324</v>
      </c>
      <c r="H35" s="507" t="s">
        <v>324</v>
      </c>
      <c r="I35" s="507" t="s">
        <v>324</v>
      </c>
      <c r="J35" s="507" t="s">
        <v>324</v>
      </c>
      <c r="K35" s="507" t="s">
        <v>324</v>
      </c>
      <c r="L35" s="496" t="s">
        <v>296</v>
      </c>
    </row>
    <row r="36" spans="1:12" s="144" customFormat="1" ht="23.25" customHeight="1">
      <c r="A36" s="493" t="s">
        <v>297</v>
      </c>
      <c r="B36" s="507">
        <f t="shared" si="2"/>
        <v>0</v>
      </c>
      <c r="C36" s="507" t="s">
        <v>324</v>
      </c>
      <c r="D36" s="507" t="s">
        <v>325</v>
      </c>
      <c r="E36" s="508" t="s">
        <v>324</v>
      </c>
      <c r="F36" s="507" t="s">
        <v>324</v>
      </c>
      <c r="G36" s="508" t="s">
        <v>324</v>
      </c>
      <c r="H36" s="507" t="s">
        <v>324</v>
      </c>
      <c r="I36" s="507" t="s">
        <v>324</v>
      </c>
      <c r="J36" s="507" t="s">
        <v>324</v>
      </c>
      <c r="K36" s="507" t="s">
        <v>324</v>
      </c>
      <c r="L36" s="496" t="s">
        <v>298</v>
      </c>
    </row>
    <row r="37" spans="1:12" s="144" customFormat="1" ht="23.25" customHeight="1">
      <c r="A37" s="493" t="s">
        <v>299</v>
      </c>
      <c r="B37" s="507">
        <f t="shared" si="2"/>
        <v>0</v>
      </c>
      <c r="C37" s="507" t="s">
        <v>324</v>
      </c>
      <c r="D37" s="507" t="s">
        <v>325</v>
      </c>
      <c r="E37" s="508" t="s">
        <v>324</v>
      </c>
      <c r="F37" s="507" t="s">
        <v>324</v>
      </c>
      <c r="G37" s="508" t="s">
        <v>324</v>
      </c>
      <c r="H37" s="507" t="s">
        <v>324</v>
      </c>
      <c r="I37" s="507" t="s">
        <v>324</v>
      </c>
      <c r="J37" s="507" t="s">
        <v>324</v>
      </c>
      <c r="K37" s="507" t="s">
        <v>324</v>
      </c>
      <c r="L37" s="496" t="s">
        <v>300</v>
      </c>
    </row>
    <row r="38" spans="1:12" s="144" customFormat="1" ht="23.25" customHeight="1">
      <c r="A38" s="493" t="s">
        <v>301</v>
      </c>
      <c r="B38" s="507">
        <f t="shared" si="2"/>
        <v>0</v>
      </c>
      <c r="C38" s="507" t="s">
        <v>324</v>
      </c>
      <c r="D38" s="507" t="s">
        <v>325</v>
      </c>
      <c r="E38" s="508" t="s">
        <v>324</v>
      </c>
      <c r="F38" s="507" t="s">
        <v>324</v>
      </c>
      <c r="G38" s="508" t="s">
        <v>324</v>
      </c>
      <c r="H38" s="507" t="s">
        <v>324</v>
      </c>
      <c r="I38" s="507" t="s">
        <v>324</v>
      </c>
      <c r="J38" s="507" t="s">
        <v>324</v>
      </c>
      <c r="K38" s="507" t="s">
        <v>324</v>
      </c>
      <c r="L38" s="496" t="s">
        <v>302</v>
      </c>
    </row>
    <row r="39" spans="1:12" s="144" customFormat="1" ht="23.25" customHeight="1">
      <c r="A39" s="493" t="s">
        <v>303</v>
      </c>
      <c r="B39" s="507">
        <f t="shared" si="2"/>
        <v>0</v>
      </c>
      <c r="C39" s="507" t="s">
        <v>324</v>
      </c>
      <c r="D39" s="507" t="s">
        <v>325</v>
      </c>
      <c r="E39" s="508" t="s">
        <v>324</v>
      </c>
      <c r="F39" s="507" t="s">
        <v>324</v>
      </c>
      <c r="G39" s="508" t="s">
        <v>324</v>
      </c>
      <c r="H39" s="507" t="s">
        <v>324</v>
      </c>
      <c r="I39" s="507" t="s">
        <v>324</v>
      </c>
      <c r="J39" s="507" t="s">
        <v>324</v>
      </c>
      <c r="K39" s="507" t="s">
        <v>324</v>
      </c>
      <c r="L39" s="496" t="s">
        <v>304</v>
      </c>
    </row>
    <row r="40" spans="1:12" s="144" customFormat="1" ht="23.25" customHeight="1">
      <c r="A40" s="493" t="s">
        <v>305</v>
      </c>
      <c r="B40" s="507">
        <f t="shared" si="2"/>
        <v>0</v>
      </c>
      <c r="C40" s="507" t="s">
        <v>324</v>
      </c>
      <c r="D40" s="507" t="s">
        <v>325</v>
      </c>
      <c r="E40" s="508" t="s">
        <v>324</v>
      </c>
      <c r="F40" s="507" t="s">
        <v>324</v>
      </c>
      <c r="G40" s="508" t="s">
        <v>324</v>
      </c>
      <c r="H40" s="507" t="s">
        <v>324</v>
      </c>
      <c r="I40" s="507" t="s">
        <v>324</v>
      </c>
      <c r="J40" s="507" t="s">
        <v>324</v>
      </c>
      <c r="K40" s="507" t="s">
        <v>324</v>
      </c>
      <c r="L40" s="496" t="s">
        <v>306</v>
      </c>
    </row>
    <row r="41" spans="1:12" s="144" customFormat="1" ht="23.25" customHeight="1">
      <c r="A41" s="493" t="s">
        <v>307</v>
      </c>
      <c r="B41" s="507">
        <f t="shared" si="2"/>
        <v>5433</v>
      </c>
      <c r="C41" s="507">
        <v>5290</v>
      </c>
      <c r="D41" s="507">
        <v>5290</v>
      </c>
      <c r="E41" s="508">
        <v>85</v>
      </c>
      <c r="F41" s="507" t="s">
        <v>324</v>
      </c>
      <c r="G41" s="508">
        <v>58</v>
      </c>
      <c r="H41" s="507" t="s">
        <v>324</v>
      </c>
      <c r="I41" s="507" t="s">
        <v>324</v>
      </c>
      <c r="J41" s="507" t="s">
        <v>324</v>
      </c>
      <c r="K41" s="507" t="s">
        <v>324</v>
      </c>
      <c r="L41" s="496" t="s">
        <v>308</v>
      </c>
    </row>
    <row r="42" spans="1:12" s="144" customFormat="1" ht="23.25" customHeight="1">
      <c r="A42" s="493" t="s">
        <v>309</v>
      </c>
      <c r="B42" s="507">
        <f t="shared" si="2"/>
        <v>2885</v>
      </c>
      <c r="C42" s="507">
        <v>2807</v>
      </c>
      <c r="D42" s="507">
        <v>2807</v>
      </c>
      <c r="E42" s="508">
        <v>46</v>
      </c>
      <c r="F42" s="507" t="s">
        <v>324</v>
      </c>
      <c r="G42" s="508">
        <v>31</v>
      </c>
      <c r="H42" s="508">
        <v>1</v>
      </c>
      <c r="I42" s="507" t="s">
        <v>324</v>
      </c>
      <c r="J42" s="507" t="s">
        <v>324</v>
      </c>
      <c r="K42" s="507" t="s">
        <v>324</v>
      </c>
      <c r="L42" s="496" t="s">
        <v>44</v>
      </c>
    </row>
    <row r="43" spans="1:12" s="144" customFormat="1" ht="23.25" customHeight="1">
      <c r="A43" s="493" t="s">
        <v>310</v>
      </c>
      <c r="B43" s="507">
        <f t="shared" si="2"/>
        <v>6761</v>
      </c>
      <c r="C43" s="507">
        <v>6578</v>
      </c>
      <c r="D43" s="507">
        <v>6578</v>
      </c>
      <c r="E43" s="508">
        <v>108</v>
      </c>
      <c r="F43" s="507" t="s">
        <v>324</v>
      </c>
      <c r="G43" s="508">
        <v>74</v>
      </c>
      <c r="H43" s="508">
        <v>1</v>
      </c>
      <c r="I43" s="507" t="s">
        <v>324</v>
      </c>
      <c r="J43" s="507" t="s">
        <v>324</v>
      </c>
      <c r="K43" s="507" t="s">
        <v>324</v>
      </c>
      <c r="L43" s="496" t="s">
        <v>45</v>
      </c>
    </row>
    <row r="44" spans="1:12" s="144" customFormat="1" ht="23.25" customHeight="1">
      <c r="A44" s="493" t="s">
        <v>311</v>
      </c>
      <c r="B44" s="507">
        <f t="shared" si="2"/>
        <v>4745</v>
      </c>
      <c r="C44" s="507">
        <v>4618</v>
      </c>
      <c r="D44" s="507">
        <v>4618</v>
      </c>
      <c r="E44" s="508">
        <v>75</v>
      </c>
      <c r="F44" s="507" t="s">
        <v>324</v>
      </c>
      <c r="G44" s="508">
        <v>52</v>
      </c>
      <c r="H44" s="507" t="s">
        <v>324</v>
      </c>
      <c r="I44" s="507" t="s">
        <v>324</v>
      </c>
      <c r="J44" s="507" t="s">
        <v>324</v>
      </c>
      <c r="K44" s="507" t="s">
        <v>324</v>
      </c>
      <c r="L44" s="496" t="s">
        <v>46</v>
      </c>
    </row>
    <row r="45" spans="1:12" s="144" customFormat="1" ht="23.25" customHeight="1">
      <c r="A45" s="493" t="s">
        <v>312</v>
      </c>
      <c r="B45" s="507">
        <f t="shared" si="2"/>
        <v>2207</v>
      </c>
      <c r="C45" s="508">
        <v>2148</v>
      </c>
      <c r="D45" s="507">
        <v>2148</v>
      </c>
      <c r="E45" s="508">
        <v>35</v>
      </c>
      <c r="F45" s="507" t="s">
        <v>324</v>
      </c>
      <c r="G45" s="508">
        <v>24</v>
      </c>
      <c r="H45" s="507" t="s">
        <v>324</v>
      </c>
      <c r="I45" s="507" t="s">
        <v>324</v>
      </c>
      <c r="J45" s="507" t="s">
        <v>324</v>
      </c>
      <c r="K45" s="507" t="s">
        <v>324</v>
      </c>
      <c r="L45" s="497" t="s">
        <v>47</v>
      </c>
    </row>
    <row r="46" spans="1:12" s="144" customFormat="1" ht="2.25" customHeight="1" thickBot="1">
      <c r="A46" s="269"/>
      <c r="B46" s="270"/>
      <c r="C46" s="271"/>
      <c r="D46" s="270"/>
      <c r="E46" s="270"/>
      <c r="F46" s="270"/>
      <c r="G46" s="270"/>
      <c r="H46" s="270"/>
      <c r="I46" s="270"/>
      <c r="J46" s="270"/>
      <c r="K46" s="270"/>
      <c r="L46" s="272"/>
    </row>
    <row r="47" spans="1:3" s="144" customFormat="1" ht="5.25" customHeight="1">
      <c r="A47" s="143"/>
      <c r="C47" s="145"/>
    </row>
    <row r="48" spans="1:11" s="144" customFormat="1" ht="27" customHeight="1">
      <c r="A48" s="146" t="s">
        <v>201</v>
      </c>
      <c r="B48" s="146"/>
      <c r="F48" s="147"/>
      <c r="G48" s="147" t="s">
        <v>250</v>
      </c>
      <c r="H48" s="147"/>
      <c r="I48" s="147"/>
      <c r="J48" s="147"/>
      <c r="K48" s="148"/>
    </row>
    <row r="49" spans="1:12" ht="27" customHeight="1">
      <c r="A49" s="81"/>
      <c r="L49" s="81"/>
    </row>
    <row r="50" spans="1:12" ht="27" customHeight="1">
      <c r="A50" s="81"/>
      <c r="L50" s="81"/>
    </row>
    <row r="51" spans="1:12" ht="27" customHeight="1">
      <c r="A51" s="81"/>
      <c r="L51" s="81"/>
    </row>
    <row r="52" spans="1:12" ht="27" customHeight="1">
      <c r="A52" s="81"/>
      <c r="L52" s="81"/>
    </row>
    <row r="53" spans="1:12" ht="15.75">
      <c r="A53" s="81"/>
      <c r="L53" s="81"/>
    </row>
    <row r="54" spans="1:12" ht="15.75">
      <c r="A54" s="81"/>
      <c r="L54" s="81"/>
    </row>
    <row r="55" spans="1:12" ht="15.75">
      <c r="A55" s="81"/>
      <c r="L55" s="81"/>
    </row>
    <row r="56" spans="1:12" ht="15.75">
      <c r="A56" s="81"/>
      <c r="L56" s="81"/>
    </row>
    <row r="57" spans="1:12" ht="15.75">
      <c r="A57" s="81"/>
      <c r="L57" s="81"/>
    </row>
    <row r="58" spans="1:12" ht="15.75">
      <c r="A58" s="81"/>
      <c r="L58" s="81"/>
    </row>
    <row r="59" spans="1:12" ht="15.75">
      <c r="A59" s="81"/>
      <c r="L59" s="81"/>
    </row>
    <row r="60" spans="1:12" ht="15.75">
      <c r="A60" s="81"/>
      <c r="L60" s="81"/>
    </row>
    <row r="61" spans="1:12" ht="15.75">
      <c r="A61" s="81"/>
      <c r="L61" s="81"/>
    </row>
    <row r="62" spans="1:12" ht="15.75">
      <c r="A62" s="81"/>
      <c r="L62" s="81"/>
    </row>
    <row r="63" spans="1:12" ht="15.75">
      <c r="A63" s="81"/>
      <c r="L63" s="81"/>
    </row>
    <row r="64" spans="1:12" ht="15.75">
      <c r="A64" s="79"/>
      <c r="L64" s="79"/>
    </row>
  </sheetData>
  <sheetProtection/>
  <mergeCells count="4">
    <mergeCell ref="A6:A8"/>
    <mergeCell ref="C6:D6"/>
    <mergeCell ref="A3:F3"/>
    <mergeCell ref="L6:L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V13"/>
  <sheetViews>
    <sheetView view="pageBreakPreview" zoomScaleSheetLayoutView="100" workbookViewId="0" topLeftCell="A1">
      <selection activeCell="H14" sqref="H14"/>
    </sheetView>
  </sheetViews>
  <sheetFormatPr defaultColWidth="8.88671875" defaultRowHeight="13.5"/>
  <cols>
    <col min="1" max="1" width="8.88671875" style="260" customWidth="1"/>
    <col min="2" max="2" width="18.6640625" style="260" customWidth="1"/>
    <col min="3" max="3" width="19.88671875" style="260" customWidth="1"/>
    <col min="4" max="4" width="18.6640625" style="260" customWidth="1"/>
    <col min="5" max="5" width="8.88671875" style="260" customWidth="1"/>
    <col min="6" max="16384" width="8.88671875" style="260" customWidth="1"/>
  </cols>
  <sheetData>
    <row r="1" spans="1:13" s="304" customFormat="1" ht="12">
      <c r="A1" s="18" t="s">
        <v>231</v>
      </c>
      <c r="B1" s="74"/>
      <c r="C1" s="73"/>
      <c r="E1" s="303" t="s">
        <v>232</v>
      </c>
      <c r="F1" s="73"/>
      <c r="G1" s="73"/>
      <c r="H1" s="75"/>
      <c r="I1" s="73"/>
      <c r="J1" s="73"/>
      <c r="K1" s="73"/>
      <c r="L1" s="73"/>
      <c r="M1" s="73"/>
    </row>
    <row r="2" spans="1:13" s="304" customFormat="1" ht="12">
      <c r="A2" s="18"/>
      <c r="B2" s="74"/>
      <c r="C2" s="73"/>
      <c r="D2" s="303"/>
      <c r="E2" s="303"/>
      <c r="F2" s="73"/>
      <c r="G2" s="73"/>
      <c r="H2" s="75"/>
      <c r="I2" s="73"/>
      <c r="J2" s="73"/>
      <c r="K2" s="73"/>
      <c r="L2" s="73"/>
      <c r="M2" s="73"/>
    </row>
    <row r="3" spans="1:5" s="251" customFormat="1" ht="23.25">
      <c r="A3" s="725" t="s">
        <v>430</v>
      </c>
      <c r="B3" s="725"/>
      <c r="C3" s="725"/>
      <c r="D3" s="725"/>
      <c r="E3" s="684"/>
    </row>
    <row r="4" s="258" customFormat="1" ht="15"/>
    <row r="5" spans="1:5" s="258" customFormat="1" ht="15.75" thickBot="1">
      <c r="A5" s="258" t="s">
        <v>245</v>
      </c>
      <c r="E5" s="316" t="s">
        <v>246</v>
      </c>
    </row>
    <row r="6" spans="1:5" s="258" customFormat="1" ht="44.25" customHeight="1">
      <c r="A6" s="509" t="s">
        <v>431</v>
      </c>
      <c r="B6" s="510" t="s">
        <v>432</v>
      </c>
      <c r="C6" s="510" t="s">
        <v>433</v>
      </c>
      <c r="D6" s="511" t="s">
        <v>434</v>
      </c>
      <c r="E6" s="511" t="s">
        <v>579</v>
      </c>
    </row>
    <row r="7" spans="1:5" s="258" customFormat="1" ht="32.25" customHeight="1">
      <c r="A7" s="512">
        <v>2015</v>
      </c>
      <c r="B7" s="513">
        <v>35.0670746057896</v>
      </c>
      <c r="C7" s="470">
        <v>16390</v>
      </c>
      <c r="D7" s="470">
        <v>46739</v>
      </c>
      <c r="E7" s="686">
        <v>2015</v>
      </c>
    </row>
    <row r="8" spans="1:5" s="258" customFormat="1" ht="32.25" customHeight="1">
      <c r="A8" s="512">
        <v>2016</v>
      </c>
      <c r="B8" s="513">
        <v>39.6694390674523</v>
      </c>
      <c r="C8" s="470">
        <v>18649</v>
      </c>
      <c r="D8" s="470">
        <v>47011</v>
      </c>
      <c r="E8" s="687">
        <v>2016</v>
      </c>
    </row>
    <row r="9" spans="1:5" s="258" customFormat="1" ht="32.25" customHeight="1">
      <c r="A9" s="512">
        <v>2017</v>
      </c>
      <c r="B9" s="513">
        <v>42.366143525611825</v>
      </c>
      <c r="C9" s="470">
        <v>20462</v>
      </c>
      <c r="D9" s="470">
        <v>48298</v>
      </c>
      <c r="E9" s="687">
        <v>2017</v>
      </c>
    </row>
    <row r="10" spans="1:5" s="258" customFormat="1" ht="32.25" customHeight="1">
      <c r="A10" s="512">
        <v>2018</v>
      </c>
      <c r="B10" s="513">
        <v>44.605387275966876</v>
      </c>
      <c r="C10" s="470">
        <v>21279</v>
      </c>
      <c r="D10" s="470">
        <v>47705</v>
      </c>
      <c r="E10" s="687">
        <v>2018</v>
      </c>
    </row>
    <row r="11" spans="1:256" s="317" customFormat="1" ht="32.25" customHeight="1" thickBot="1">
      <c r="A11" s="514">
        <v>2019</v>
      </c>
      <c r="B11" s="515">
        <f>C11/D11*100</f>
        <v>46.250235735389644</v>
      </c>
      <c r="C11" s="516">
        <v>22072</v>
      </c>
      <c r="D11" s="516">
        <v>47723</v>
      </c>
      <c r="E11" s="688">
        <v>2019</v>
      </c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6"/>
      <c r="FK11" s="336"/>
      <c r="FL11" s="336"/>
      <c r="FM11" s="336"/>
      <c r="FN11" s="336"/>
      <c r="FO11" s="336"/>
      <c r="FP11" s="336"/>
      <c r="FQ11" s="336"/>
      <c r="FR11" s="336"/>
      <c r="FS11" s="336"/>
      <c r="FT11" s="336"/>
      <c r="FU11" s="336"/>
      <c r="FV11" s="336"/>
      <c r="FW11" s="336"/>
      <c r="FX11" s="336"/>
      <c r="FY11" s="336"/>
      <c r="FZ11" s="336"/>
      <c r="GA11" s="336"/>
      <c r="GB11" s="336"/>
      <c r="GC11" s="336"/>
      <c r="GD11" s="336"/>
      <c r="GE11" s="336"/>
      <c r="GF11" s="336"/>
      <c r="GG11" s="336"/>
      <c r="GH11" s="336"/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6"/>
      <c r="GT11" s="336"/>
      <c r="GU11" s="336"/>
      <c r="GV11" s="336"/>
      <c r="GW11" s="336"/>
      <c r="GX11" s="336"/>
      <c r="GY11" s="336"/>
      <c r="GZ11" s="336"/>
      <c r="HA11" s="336"/>
      <c r="HB11" s="336"/>
      <c r="HC11" s="336"/>
      <c r="HD11" s="336"/>
      <c r="HE11" s="336"/>
      <c r="HF11" s="336"/>
      <c r="HG11" s="336"/>
      <c r="HH11" s="336"/>
      <c r="HI11" s="336"/>
      <c r="HJ11" s="336"/>
      <c r="HK11" s="336"/>
      <c r="HL11" s="336"/>
      <c r="HM11" s="336"/>
      <c r="HN11" s="336"/>
      <c r="HO11" s="336"/>
      <c r="HP11" s="336"/>
      <c r="HQ11" s="336"/>
      <c r="HR11" s="336"/>
      <c r="HS11" s="336"/>
      <c r="HT11" s="336"/>
      <c r="HU11" s="336"/>
      <c r="HV11" s="336"/>
      <c r="HW11" s="336"/>
      <c r="HX11" s="336"/>
      <c r="HY11" s="336"/>
      <c r="HZ11" s="336"/>
      <c r="IA11" s="336"/>
      <c r="IB11" s="336"/>
      <c r="IC11" s="336"/>
      <c r="ID11" s="336"/>
      <c r="IE11" s="336"/>
      <c r="IF11" s="336"/>
      <c r="IG11" s="336"/>
      <c r="IH11" s="336"/>
      <c r="II11" s="336"/>
      <c r="IJ11" s="336"/>
      <c r="IK11" s="336"/>
      <c r="IL11" s="336"/>
      <c r="IM11" s="336"/>
      <c r="IN11" s="336"/>
      <c r="IO11" s="336"/>
      <c r="IP11" s="336"/>
      <c r="IQ11" s="336"/>
      <c r="IR11" s="336"/>
      <c r="IS11" s="336"/>
      <c r="IT11" s="336"/>
      <c r="IU11" s="336"/>
      <c r="IV11" s="336"/>
    </row>
    <row r="12" spans="1:5" s="258" customFormat="1" ht="13.5" customHeight="1">
      <c r="A12" s="258" t="s">
        <v>247</v>
      </c>
      <c r="B12" s="259"/>
      <c r="C12" s="259"/>
      <c r="D12" s="259"/>
      <c r="E12" s="259"/>
    </row>
    <row r="13" spans="1:4" s="258" customFormat="1" ht="15">
      <c r="A13" s="258" t="s">
        <v>248</v>
      </c>
      <c r="D13" s="258" t="s">
        <v>249</v>
      </c>
    </row>
  </sheetData>
  <sheetProtection/>
  <mergeCells count="1">
    <mergeCell ref="A3:D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V32"/>
  <sheetViews>
    <sheetView view="pageBreakPreview" zoomScaleSheetLayoutView="100" zoomScalePageLayoutView="0" workbookViewId="0" topLeftCell="A1">
      <selection activeCell="D18" sqref="D18"/>
    </sheetView>
  </sheetViews>
  <sheetFormatPr defaultColWidth="7.99609375" defaultRowHeight="13.5"/>
  <cols>
    <col min="1" max="1" width="12.10546875" style="80" customWidth="1"/>
    <col min="2" max="2" width="13.99609375" style="80" customWidth="1"/>
    <col min="3" max="3" width="13.3359375" style="79" customWidth="1"/>
    <col min="4" max="4" width="10.10546875" style="79" customWidth="1"/>
    <col min="5" max="5" width="12.21484375" style="79" customWidth="1"/>
    <col min="6" max="6" width="12.99609375" style="79" customWidth="1"/>
    <col min="7" max="7" width="12.6640625" style="79" customWidth="1"/>
    <col min="8" max="8" width="15.77734375" style="80" customWidth="1"/>
    <col min="9" max="9" width="8.3359375" style="79" customWidth="1"/>
    <col min="10" max="10" width="3.3359375" style="79" customWidth="1"/>
    <col min="11" max="16384" width="7.99609375" style="79" customWidth="1"/>
  </cols>
  <sheetData>
    <row r="1" spans="1:9" s="73" customFormat="1" ht="12">
      <c r="A1" s="18" t="s">
        <v>254</v>
      </c>
      <c r="B1" s="74"/>
      <c r="I1" s="297" t="s">
        <v>255</v>
      </c>
    </row>
    <row r="2" spans="1:8" s="73" customFormat="1" ht="12">
      <c r="A2" s="74"/>
      <c r="B2" s="74"/>
      <c r="H2" s="74"/>
    </row>
    <row r="3" spans="1:8" s="142" customFormat="1" ht="24.75" customHeight="1">
      <c r="A3" s="141" t="s">
        <v>256</v>
      </c>
      <c r="B3" s="141"/>
      <c r="C3" s="141"/>
      <c r="D3" s="141"/>
      <c r="E3" s="140" t="s">
        <v>257</v>
      </c>
      <c r="F3" s="140"/>
      <c r="G3" s="140"/>
      <c r="H3" s="141"/>
    </row>
    <row r="4" spans="1:252" s="307" customFormat="1" ht="13.5">
      <c r="A4" s="319" t="s">
        <v>258</v>
      </c>
      <c r="B4" s="320"/>
      <c r="C4" s="320"/>
      <c r="D4" s="320"/>
      <c r="E4" s="320"/>
      <c r="F4" s="320"/>
      <c r="G4" s="321"/>
      <c r="H4" s="320"/>
      <c r="I4" s="321" t="s">
        <v>259</v>
      </c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322"/>
      <c r="EP4" s="322"/>
      <c r="EQ4" s="322"/>
      <c r="ER4" s="322"/>
      <c r="ES4" s="322"/>
      <c r="ET4" s="322"/>
      <c r="EU4" s="322"/>
      <c r="EV4" s="322"/>
      <c r="EW4" s="322"/>
      <c r="EX4" s="322"/>
      <c r="EY4" s="322"/>
      <c r="EZ4" s="322"/>
      <c r="FA4" s="322"/>
      <c r="FB4" s="322"/>
      <c r="FC4" s="322"/>
      <c r="FD4" s="322"/>
      <c r="FE4" s="322"/>
      <c r="FF4" s="322"/>
      <c r="FG4" s="322"/>
      <c r="FH4" s="322"/>
      <c r="FI4" s="322"/>
      <c r="FJ4" s="322"/>
      <c r="FK4" s="322"/>
      <c r="FL4" s="322"/>
      <c r="FM4" s="322"/>
      <c r="FN4" s="322"/>
      <c r="FO4" s="322"/>
      <c r="FP4" s="322"/>
      <c r="FQ4" s="322"/>
      <c r="FR4" s="322"/>
      <c r="FS4" s="322"/>
      <c r="FT4" s="322"/>
      <c r="FU4" s="322"/>
      <c r="FV4" s="322"/>
      <c r="FW4" s="322"/>
      <c r="FX4" s="322"/>
      <c r="FY4" s="322"/>
      <c r="FZ4" s="322"/>
      <c r="GA4" s="322"/>
      <c r="GB4" s="322"/>
      <c r="GC4" s="322"/>
      <c r="GD4" s="322"/>
      <c r="GE4" s="322"/>
      <c r="GF4" s="322"/>
      <c r="GG4" s="322"/>
      <c r="GH4" s="322"/>
      <c r="GI4" s="322"/>
      <c r="GJ4" s="322"/>
      <c r="GK4" s="322"/>
      <c r="GL4" s="322"/>
      <c r="GM4" s="322"/>
      <c r="GN4" s="322"/>
      <c r="GO4" s="322"/>
      <c r="GP4" s="322"/>
      <c r="GQ4" s="322"/>
      <c r="GR4" s="322"/>
      <c r="GS4" s="322"/>
      <c r="GT4" s="322"/>
      <c r="GU4" s="322"/>
      <c r="GV4" s="322"/>
      <c r="GW4" s="322"/>
      <c r="GX4" s="322"/>
      <c r="GY4" s="322"/>
      <c r="GZ4" s="322"/>
      <c r="HA4" s="322"/>
      <c r="HB4" s="322"/>
      <c r="HC4" s="322"/>
      <c r="HD4" s="322"/>
      <c r="HE4" s="322"/>
      <c r="HF4" s="322"/>
      <c r="HG4" s="322"/>
      <c r="HH4" s="322"/>
      <c r="HI4" s="322"/>
      <c r="HJ4" s="322"/>
      <c r="HK4" s="322"/>
      <c r="HL4" s="322"/>
      <c r="HM4" s="322"/>
      <c r="HN4" s="322"/>
      <c r="HO4" s="322"/>
      <c r="HP4" s="322"/>
      <c r="HQ4" s="322"/>
      <c r="HR4" s="322"/>
      <c r="HS4" s="322"/>
      <c r="HT4" s="322"/>
      <c r="HU4" s="322"/>
      <c r="HV4" s="322"/>
      <c r="HW4" s="322"/>
      <c r="HX4" s="322"/>
      <c r="HY4" s="322"/>
      <c r="HZ4" s="322"/>
      <c r="IA4" s="322"/>
      <c r="IB4" s="322"/>
      <c r="IC4" s="322"/>
      <c r="ID4" s="322"/>
      <c r="IE4" s="322"/>
      <c r="IF4" s="322"/>
      <c r="IG4" s="322"/>
      <c r="IH4" s="322"/>
      <c r="II4" s="322"/>
      <c r="IJ4" s="322"/>
      <c r="IK4" s="322"/>
      <c r="IL4" s="322"/>
      <c r="IM4" s="322"/>
      <c r="IN4" s="322"/>
      <c r="IO4" s="322"/>
      <c r="IP4" s="322"/>
      <c r="IQ4" s="322"/>
      <c r="IR4" s="322"/>
    </row>
    <row r="5" spans="1:252" s="307" customFormat="1" ht="24" customHeight="1">
      <c r="A5" s="726" t="s">
        <v>260</v>
      </c>
      <c r="B5" s="517" t="s">
        <v>261</v>
      </c>
      <c r="C5" s="517" t="s">
        <v>262</v>
      </c>
      <c r="D5" s="517" t="s">
        <v>263</v>
      </c>
      <c r="E5" s="517" t="s">
        <v>264</v>
      </c>
      <c r="F5" s="517" t="s">
        <v>265</v>
      </c>
      <c r="G5" s="518" t="s">
        <v>435</v>
      </c>
      <c r="H5" s="517" t="s">
        <v>266</v>
      </c>
      <c r="I5" s="728" t="s">
        <v>267</v>
      </c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322"/>
      <c r="DF5" s="322"/>
      <c r="DG5" s="322"/>
      <c r="DH5" s="322"/>
      <c r="DI5" s="322"/>
      <c r="DJ5" s="322"/>
      <c r="DK5" s="322"/>
      <c r="DL5" s="322"/>
      <c r="DM5" s="322"/>
      <c r="DN5" s="322"/>
      <c r="DO5" s="322"/>
      <c r="DP5" s="322"/>
      <c r="DQ5" s="322"/>
      <c r="DR5" s="322"/>
      <c r="DS5" s="322"/>
      <c r="DT5" s="322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  <c r="FK5" s="322"/>
      <c r="FL5" s="322"/>
      <c r="FM5" s="322"/>
      <c r="FN5" s="322"/>
      <c r="FO5" s="322"/>
      <c r="FP5" s="322"/>
      <c r="FQ5" s="322"/>
      <c r="FR5" s="322"/>
      <c r="FS5" s="322"/>
      <c r="FT5" s="322"/>
      <c r="FU5" s="322"/>
      <c r="FV5" s="322"/>
      <c r="FW5" s="322"/>
      <c r="FX5" s="322"/>
      <c r="FY5" s="322"/>
      <c r="FZ5" s="322"/>
      <c r="GA5" s="322"/>
      <c r="GB5" s="322"/>
      <c r="GC5" s="322"/>
      <c r="GD5" s="322"/>
      <c r="GE5" s="322"/>
      <c r="GF5" s="322"/>
      <c r="GG5" s="322"/>
      <c r="GH5" s="322"/>
      <c r="GI5" s="322"/>
      <c r="GJ5" s="322"/>
      <c r="GK5" s="322"/>
      <c r="GL5" s="322"/>
      <c r="GM5" s="322"/>
      <c r="GN5" s="322"/>
      <c r="GO5" s="322"/>
      <c r="GP5" s="322"/>
      <c r="GQ5" s="322"/>
      <c r="GR5" s="322"/>
      <c r="GS5" s="322"/>
      <c r="GT5" s="322"/>
      <c r="GU5" s="322"/>
      <c r="GV5" s="322"/>
      <c r="GW5" s="322"/>
      <c r="GX5" s="322"/>
      <c r="GY5" s="322"/>
      <c r="GZ5" s="322"/>
      <c r="HA5" s="322"/>
      <c r="HB5" s="322"/>
      <c r="HC5" s="322"/>
      <c r="HD5" s="322"/>
      <c r="HE5" s="322"/>
      <c r="HF5" s="322"/>
      <c r="HG5" s="322"/>
      <c r="HH5" s="322"/>
      <c r="HI5" s="322"/>
      <c r="HJ5" s="322"/>
      <c r="HK5" s="322"/>
      <c r="HL5" s="322"/>
      <c r="HM5" s="322"/>
      <c r="HN5" s="322"/>
      <c r="HO5" s="322"/>
      <c r="HP5" s="322"/>
      <c r="HQ5" s="322"/>
      <c r="HR5" s="322"/>
      <c r="HS5" s="322"/>
      <c r="HT5" s="322"/>
      <c r="HU5" s="322"/>
      <c r="HV5" s="322"/>
      <c r="HW5" s="322"/>
      <c r="HX5" s="322"/>
      <c r="HY5" s="322"/>
      <c r="HZ5" s="322"/>
      <c r="IA5" s="322"/>
      <c r="IB5" s="322"/>
      <c r="IC5" s="322"/>
      <c r="ID5" s="322"/>
      <c r="IE5" s="322"/>
      <c r="IF5" s="322"/>
      <c r="IG5" s="322"/>
      <c r="IH5" s="322"/>
      <c r="II5" s="322"/>
      <c r="IJ5" s="322"/>
      <c r="IK5" s="322"/>
      <c r="IL5" s="322"/>
      <c r="IM5" s="322"/>
      <c r="IN5" s="322"/>
      <c r="IO5" s="322"/>
      <c r="IP5" s="322"/>
      <c r="IQ5" s="322"/>
      <c r="IR5" s="322"/>
    </row>
    <row r="6" spans="1:252" s="307" customFormat="1" ht="20.25" customHeight="1">
      <c r="A6" s="727"/>
      <c r="B6" s="519" t="s">
        <v>6</v>
      </c>
      <c r="C6" s="519" t="s">
        <v>268</v>
      </c>
      <c r="D6" s="519" t="s">
        <v>269</v>
      </c>
      <c r="E6" s="519" t="s">
        <v>270</v>
      </c>
      <c r="F6" s="519" t="s">
        <v>271</v>
      </c>
      <c r="G6" s="519" t="s">
        <v>272</v>
      </c>
      <c r="H6" s="519" t="s">
        <v>273</v>
      </c>
      <c r="I6" s="729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322"/>
      <c r="FL6" s="322"/>
      <c r="FM6" s="322"/>
      <c r="FN6" s="322"/>
      <c r="FO6" s="322"/>
      <c r="FP6" s="322"/>
      <c r="FQ6" s="322"/>
      <c r="FR6" s="322"/>
      <c r="FS6" s="322"/>
      <c r="FT6" s="322"/>
      <c r="FU6" s="322"/>
      <c r="FV6" s="322"/>
      <c r="FW6" s="322"/>
      <c r="FX6" s="322"/>
      <c r="FY6" s="322"/>
      <c r="FZ6" s="322"/>
      <c r="GA6" s="322"/>
      <c r="GB6" s="322"/>
      <c r="GC6" s="322"/>
      <c r="GD6" s="322"/>
      <c r="GE6" s="322"/>
      <c r="GF6" s="322"/>
      <c r="GG6" s="322"/>
      <c r="GH6" s="322"/>
      <c r="GI6" s="322"/>
      <c r="GJ6" s="322"/>
      <c r="GK6" s="322"/>
      <c r="GL6" s="322"/>
      <c r="GM6" s="322"/>
      <c r="GN6" s="322"/>
      <c r="GO6" s="322"/>
      <c r="GP6" s="322"/>
      <c r="GQ6" s="322"/>
      <c r="GR6" s="322"/>
      <c r="GS6" s="322"/>
      <c r="GT6" s="322"/>
      <c r="GU6" s="322"/>
      <c r="GV6" s="322"/>
      <c r="GW6" s="322"/>
      <c r="GX6" s="322"/>
      <c r="GY6" s="322"/>
      <c r="GZ6" s="322"/>
      <c r="HA6" s="322"/>
      <c r="HB6" s="322"/>
      <c r="HC6" s="322"/>
      <c r="HD6" s="322"/>
      <c r="HE6" s="322"/>
      <c r="HF6" s="322"/>
      <c r="HG6" s="322"/>
      <c r="HH6" s="322"/>
      <c r="HI6" s="322"/>
      <c r="HJ6" s="322"/>
      <c r="HK6" s="322"/>
      <c r="HL6" s="322"/>
      <c r="HM6" s="322"/>
      <c r="HN6" s="322"/>
      <c r="HO6" s="322"/>
      <c r="HP6" s="322"/>
      <c r="HQ6" s="322"/>
      <c r="HR6" s="322"/>
      <c r="HS6" s="322"/>
      <c r="HT6" s="322"/>
      <c r="HU6" s="322"/>
      <c r="HV6" s="322"/>
      <c r="HW6" s="322"/>
      <c r="HX6" s="322"/>
      <c r="HY6" s="322"/>
      <c r="HZ6" s="322"/>
      <c r="IA6" s="322"/>
      <c r="IB6" s="322"/>
      <c r="IC6" s="322"/>
      <c r="ID6" s="322"/>
      <c r="IE6" s="322"/>
      <c r="IF6" s="322"/>
      <c r="IG6" s="322"/>
      <c r="IH6" s="322"/>
      <c r="II6" s="322"/>
      <c r="IJ6" s="322"/>
      <c r="IK6" s="322"/>
      <c r="IL6" s="322"/>
      <c r="IM6" s="322"/>
      <c r="IN6" s="322"/>
      <c r="IO6" s="322"/>
      <c r="IP6" s="322"/>
      <c r="IQ6" s="322"/>
      <c r="IR6" s="322"/>
    </row>
    <row r="7" spans="1:252" s="307" customFormat="1" ht="39.75" customHeight="1">
      <c r="A7" s="520">
        <v>2015</v>
      </c>
      <c r="B7" s="521">
        <v>64</v>
      </c>
      <c r="C7" s="521">
        <v>35</v>
      </c>
      <c r="D7" s="521">
        <v>16</v>
      </c>
      <c r="E7" s="521">
        <v>12</v>
      </c>
      <c r="F7" s="521">
        <v>1</v>
      </c>
      <c r="G7" s="521">
        <v>0</v>
      </c>
      <c r="H7" s="521">
        <v>0</v>
      </c>
      <c r="I7" s="522">
        <v>2015</v>
      </c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  <c r="DB7" s="322"/>
      <c r="DC7" s="322"/>
      <c r="DD7" s="322"/>
      <c r="DE7" s="322"/>
      <c r="DF7" s="322"/>
      <c r="DG7" s="322"/>
      <c r="DH7" s="322"/>
      <c r="DI7" s="322"/>
      <c r="DJ7" s="322"/>
      <c r="DK7" s="322"/>
      <c r="DL7" s="322"/>
      <c r="DM7" s="322"/>
      <c r="DN7" s="322"/>
      <c r="DO7" s="322"/>
      <c r="DP7" s="322"/>
      <c r="DQ7" s="322"/>
      <c r="DR7" s="322"/>
      <c r="DS7" s="322"/>
      <c r="DT7" s="322"/>
      <c r="DU7" s="322"/>
      <c r="DV7" s="322"/>
      <c r="DW7" s="322"/>
      <c r="DX7" s="322"/>
      <c r="DY7" s="322"/>
      <c r="DZ7" s="322"/>
      <c r="EA7" s="322"/>
      <c r="EB7" s="322"/>
      <c r="EC7" s="322"/>
      <c r="ED7" s="322"/>
      <c r="EE7" s="322"/>
      <c r="EF7" s="322"/>
      <c r="EG7" s="322"/>
      <c r="EH7" s="322"/>
      <c r="EI7" s="322"/>
      <c r="EJ7" s="322"/>
      <c r="EK7" s="322"/>
      <c r="EL7" s="322"/>
      <c r="EM7" s="322"/>
      <c r="EN7" s="322"/>
      <c r="EO7" s="322"/>
      <c r="EP7" s="322"/>
      <c r="EQ7" s="322"/>
      <c r="ER7" s="322"/>
      <c r="ES7" s="322"/>
      <c r="ET7" s="322"/>
      <c r="EU7" s="322"/>
      <c r="EV7" s="322"/>
      <c r="EW7" s="322"/>
      <c r="EX7" s="322"/>
      <c r="EY7" s="322"/>
      <c r="EZ7" s="322"/>
      <c r="FA7" s="322"/>
      <c r="FB7" s="322"/>
      <c r="FC7" s="322"/>
      <c r="FD7" s="322"/>
      <c r="FE7" s="322"/>
      <c r="FF7" s="322"/>
      <c r="FG7" s="322"/>
      <c r="FH7" s="322"/>
      <c r="FI7" s="322"/>
      <c r="FJ7" s="322"/>
      <c r="FK7" s="322"/>
      <c r="FL7" s="322"/>
      <c r="FM7" s="322"/>
      <c r="FN7" s="322"/>
      <c r="FO7" s="322"/>
      <c r="FP7" s="322"/>
      <c r="FQ7" s="322"/>
      <c r="FR7" s="322"/>
      <c r="FS7" s="322"/>
      <c r="FT7" s="322"/>
      <c r="FU7" s="322"/>
      <c r="FV7" s="322"/>
      <c r="FW7" s="322"/>
      <c r="FX7" s="322"/>
      <c r="FY7" s="322"/>
      <c r="FZ7" s="322"/>
      <c r="GA7" s="322"/>
      <c r="GB7" s="322"/>
      <c r="GC7" s="322"/>
      <c r="GD7" s="322"/>
      <c r="GE7" s="322"/>
      <c r="GF7" s="322"/>
      <c r="GG7" s="322"/>
      <c r="GH7" s="322"/>
      <c r="GI7" s="322"/>
      <c r="GJ7" s="322"/>
      <c r="GK7" s="322"/>
      <c r="GL7" s="322"/>
      <c r="GM7" s="322"/>
      <c r="GN7" s="322"/>
      <c r="GO7" s="322"/>
      <c r="GP7" s="322"/>
      <c r="GQ7" s="322"/>
      <c r="GR7" s="322"/>
      <c r="GS7" s="322"/>
      <c r="GT7" s="322"/>
      <c r="GU7" s="322"/>
      <c r="GV7" s="322"/>
      <c r="GW7" s="322"/>
      <c r="GX7" s="322"/>
      <c r="GY7" s="322"/>
      <c r="GZ7" s="322"/>
      <c r="HA7" s="322"/>
      <c r="HB7" s="322"/>
      <c r="HC7" s="322"/>
      <c r="HD7" s="322"/>
      <c r="HE7" s="322"/>
      <c r="HF7" s="322"/>
      <c r="HG7" s="322"/>
      <c r="HH7" s="322"/>
      <c r="HI7" s="322"/>
      <c r="HJ7" s="322"/>
      <c r="HK7" s="322"/>
      <c r="HL7" s="322"/>
      <c r="HM7" s="322"/>
      <c r="HN7" s="322"/>
      <c r="HO7" s="322"/>
      <c r="HP7" s="322"/>
      <c r="HQ7" s="322"/>
      <c r="HR7" s="322"/>
      <c r="HS7" s="322"/>
      <c r="HT7" s="322"/>
      <c r="HU7" s="322"/>
      <c r="HV7" s="322"/>
      <c r="HW7" s="322"/>
      <c r="HX7" s="322"/>
      <c r="HY7" s="322"/>
      <c r="HZ7" s="322"/>
      <c r="IA7" s="322"/>
      <c r="IB7" s="322"/>
      <c r="IC7" s="322"/>
      <c r="ID7" s="322"/>
      <c r="IE7" s="322"/>
      <c r="IF7" s="322"/>
      <c r="IG7" s="322"/>
      <c r="IH7" s="322"/>
      <c r="II7" s="322"/>
      <c r="IJ7" s="322"/>
      <c r="IK7" s="322"/>
      <c r="IL7" s="322"/>
      <c r="IM7" s="322"/>
      <c r="IN7" s="322"/>
      <c r="IO7" s="322"/>
      <c r="IP7" s="322"/>
      <c r="IQ7" s="322"/>
      <c r="IR7" s="322"/>
    </row>
    <row r="8" spans="1:252" s="307" customFormat="1" ht="39.75" customHeight="1">
      <c r="A8" s="520">
        <v>2016</v>
      </c>
      <c r="B8" s="521">
        <v>63</v>
      </c>
      <c r="C8" s="521">
        <v>34</v>
      </c>
      <c r="D8" s="521">
        <v>16</v>
      </c>
      <c r="E8" s="521">
        <v>12</v>
      </c>
      <c r="F8" s="521">
        <v>1</v>
      </c>
      <c r="G8" s="521">
        <v>0</v>
      </c>
      <c r="H8" s="521">
        <v>0</v>
      </c>
      <c r="I8" s="522">
        <v>2016</v>
      </c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2"/>
      <c r="DN8" s="322"/>
      <c r="DO8" s="322"/>
      <c r="DP8" s="322"/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22"/>
      <c r="EJ8" s="322"/>
      <c r="EK8" s="322"/>
      <c r="EL8" s="322"/>
      <c r="EM8" s="322"/>
      <c r="EN8" s="322"/>
      <c r="EO8" s="322"/>
      <c r="EP8" s="322"/>
      <c r="EQ8" s="322"/>
      <c r="ER8" s="322"/>
      <c r="ES8" s="322"/>
      <c r="ET8" s="322"/>
      <c r="EU8" s="322"/>
      <c r="EV8" s="322"/>
      <c r="EW8" s="322"/>
      <c r="EX8" s="322"/>
      <c r="EY8" s="322"/>
      <c r="EZ8" s="322"/>
      <c r="FA8" s="322"/>
      <c r="FB8" s="322"/>
      <c r="FC8" s="322"/>
      <c r="FD8" s="322"/>
      <c r="FE8" s="322"/>
      <c r="FF8" s="322"/>
      <c r="FG8" s="322"/>
      <c r="FH8" s="322"/>
      <c r="FI8" s="322"/>
      <c r="FJ8" s="322"/>
      <c r="FK8" s="322"/>
      <c r="FL8" s="322"/>
      <c r="FM8" s="322"/>
      <c r="FN8" s="322"/>
      <c r="FO8" s="322"/>
      <c r="FP8" s="322"/>
      <c r="FQ8" s="322"/>
      <c r="FR8" s="322"/>
      <c r="FS8" s="322"/>
      <c r="FT8" s="322"/>
      <c r="FU8" s="322"/>
      <c r="FV8" s="322"/>
      <c r="FW8" s="322"/>
      <c r="FX8" s="322"/>
      <c r="FY8" s="322"/>
      <c r="FZ8" s="322"/>
      <c r="GA8" s="322"/>
      <c r="GB8" s="322"/>
      <c r="GC8" s="322"/>
      <c r="GD8" s="322"/>
      <c r="GE8" s="322"/>
      <c r="GF8" s="322"/>
      <c r="GG8" s="322"/>
      <c r="GH8" s="322"/>
      <c r="GI8" s="322"/>
      <c r="GJ8" s="322"/>
      <c r="GK8" s="322"/>
      <c r="GL8" s="322"/>
      <c r="GM8" s="322"/>
      <c r="GN8" s="322"/>
      <c r="GO8" s="322"/>
      <c r="GP8" s="322"/>
      <c r="GQ8" s="322"/>
      <c r="GR8" s="322"/>
      <c r="GS8" s="322"/>
      <c r="GT8" s="322"/>
      <c r="GU8" s="322"/>
      <c r="GV8" s="322"/>
      <c r="GW8" s="322"/>
      <c r="GX8" s="322"/>
      <c r="GY8" s="322"/>
      <c r="GZ8" s="322"/>
      <c r="HA8" s="322"/>
      <c r="HB8" s="322"/>
      <c r="HC8" s="322"/>
      <c r="HD8" s="322"/>
      <c r="HE8" s="322"/>
      <c r="HF8" s="322"/>
      <c r="HG8" s="322"/>
      <c r="HH8" s="322"/>
      <c r="HI8" s="322"/>
      <c r="HJ8" s="322"/>
      <c r="HK8" s="322"/>
      <c r="HL8" s="322"/>
      <c r="HM8" s="322"/>
      <c r="HN8" s="322"/>
      <c r="HO8" s="322"/>
      <c r="HP8" s="322"/>
      <c r="HQ8" s="322"/>
      <c r="HR8" s="322"/>
      <c r="HS8" s="322"/>
      <c r="HT8" s="322"/>
      <c r="HU8" s="322"/>
      <c r="HV8" s="322"/>
      <c r="HW8" s="322"/>
      <c r="HX8" s="322"/>
      <c r="HY8" s="322"/>
      <c r="HZ8" s="322"/>
      <c r="IA8" s="322"/>
      <c r="IB8" s="322"/>
      <c r="IC8" s="322"/>
      <c r="ID8" s="322"/>
      <c r="IE8" s="322"/>
      <c r="IF8" s="322"/>
      <c r="IG8" s="322"/>
      <c r="IH8" s="322"/>
      <c r="II8" s="322"/>
      <c r="IJ8" s="322"/>
      <c r="IK8" s="322"/>
      <c r="IL8" s="322"/>
      <c r="IM8" s="322"/>
      <c r="IN8" s="322"/>
      <c r="IO8" s="322"/>
      <c r="IP8" s="322"/>
      <c r="IQ8" s="322"/>
      <c r="IR8" s="322"/>
    </row>
    <row r="9" spans="1:252" s="307" customFormat="1" ht="39.75" customHeight="1">
      <c r="A9" s="520">
        <v>2017</v>
      </c>
      <c r="B9" s="521">
        <v>69</v>
      </c>
      <c r="C9" s="521">
        <v>37</v>
      </c>
      <c r="D9" s="521">
        <v>18</v>
      </c>
      <c r="E9" s="521">
        <v>13</v>
      </c>
      <c r="F9" s="521">
        <v>1</v>
      </c>
      <c r="G9" s="521">
        <v>0</v>
      </c>
      <c r="H9" s="521">
        <v>0</v>
      </c>
      <c r="I9" s="522">
        <v>2017</v>
      </c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2"/>
      <c r="EC9" s="322"/>
      <c r="ED9" s="322"/>
      <c r="EE9" s="322"/>
      <c r="EF9" s="322"/>
      <c r="EG9" s="322"/>
      <c r="EH9" s="322"/>
      <c r="EI9" s="322"/>
      <c r="EJ9" s="322"/>
      <c r="EK9" s="322"/>
      <c r="EL9" s="322"/>
      <c r="EM9" s="322"/>
      <c r="EN9" s="322"/>
      <c r="EO9" s="322"/>
      <c r="EP9" s="322"/>
      <c r="EQ9" s="322"/>
      <c r="ER9" s="322"/>
      <c r="ES9" s="322"/>
      <c r="ET9" s="322"/>
      <c r="EU9" s="322"/>
      <c r="EV9" s="322"/>
      <c r="EW9" s="322"/>
      <c r="EX9" s="322"/>
      <c r="EY9" s="322"/>
      <c r="EZ9" s="322"/>
      <c r="FA9" s="322"/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2"/>
      <c r="FN9" s="322"/>
      <c r="FO9" s="322"/>
      <c r="FP9" s="322"/>
      <c r="FQ9" s="322"/>
      <c r="FR9" s="322"/>
      <c r="FS9" s="322"/>
      <c r="FT9" s="322"/>
      <c r="FU9" s="322"/>
      <c r="FV9" s="322"/>
      <c r="FW9" s="322"/>
      <c r="FX9" s="322"/>
      <c r="FY9" s="322"/>
      <c r="FZ9" s="322"/>
      <c r="GA9" s="322"/>
      <c r="GB9" s="322"/>
      <c r="GC9" s="322"/>
      <c r="GD9" s="322"/>
      <c r="GE9" s="322"/>
      <c r="GF9" s="322"/>
      <c r="GG9" s="322"/>
      <c r="GH9" s="322"/>
      <c r="GI9" s="322"/>
      <c r="GJ9" s="322"/>
      <c r="GK9" s="322"/>
      <c r="GL9" s="322"/>
      <c r="GM9" s="322"/>
      <c r="GN9" s="322"/>
      <c r="GO9" s="322"/>
      <c r="GP9" s="322"/>
      <c r="GQ9" s="322"/>
      <c r="GR9" s="322"/>
      <c r="GS9" s="322"/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2"/>
      <c r="HE9" s="322"/>
      <c r="HF9" s="322"/>
      <c r="HG9" s="322"/>
      <c r="HH9" s="322"/>
      <c r="HI9" s="322"/>
      <c r="HJ9" s="322"/>
      <c r="HK9" s="322"/>
      <c r="HL9" s="322"/>
      <c r="HM9" s="322"/>
      <c r="HN9" s="322"/>
      <c r="HO9" s="322"/>
      <c r="HP9" s="322"/>
      <c r="HQ9" s="322"/>
      <c r="HR9" s="322"/>
      <c r="HS9" s="322"/>
      <c r="HT9" s="322"/>
      <c r="HU9" s="322"/>
      <c r="HV9" s="322"/>
      <c r="HW9" s="322"/>
      <c r="HX9" s="322"/>
      <c r="HY9" s="322"/>
      <c r="HZ9" s="322"/>
      <c r="IA9" s="322"/>
      <c r="IB9" s="322"/>
      <c r="IC9" s="322"/>
      <c r="ID9" s="322"/>
      <c r="IE9" s="322"/>
      <c r="IF9" s="322"/>
      <c r="IG9" s="322"/>
      <c r="IH9" s="322"/>
      <c r="II9" s="322"/>
      <c r="IJ9" s="322"/>
      <c r="IK9" s="322"/>
      <c r="IL9" s="322"/>
      <c r="IM9" s="322"/>
      <c r="IN9" s="322"/>
      <c r="IO9" s="322"/>
      <c r="IP9" s="322"/>
      <c r="IQ9" s="322"/>
      <c r="IR9" s="322"/>
    </row>
    <row r="10" spans="1:252" s="307" customFormat="1" ht="39.75" customHeight="1">
      <c r="A10" s="520">
        <v>2018</v>
      </c>
      <c r="B10" s="521">
        <v>76</v>
      </c>
      <c r="C10" s="521">
        <v>44</v>
      </c>
      <c r="D10" s="521">
        <v>18</v>
      </c>
      <c r="E10" s="521">
        <v>13</v>
      </c>
      <c r="F10" s="521">
        <v>1</v>
      </c>
      <c r="G10" s="521">
        <v>0</v>
      </c>
      <c r="H10" s="521">
        <v>0</v>
      </c>
      <c r="I10" s="522">
        <v>2018</v>
      </c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2"/>
      <c r="ES10" s="322"/>
      <c r="ET10" s="322"/>
      <c r="EU10" s="322"/>
      <c r="EV10" s="322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322"/>
      <c r="GE10" s="322"/>
      <c r="GF10" s="322"/>
      <c r="GG10" s="322"/>
      <c r="GH10" s="322"/>
      <c r="GI10" s="322"/>
      <c r="GJ10" s="322"/>
      <c r="GK10" s="322"/>
      <c r="GL10" s="322"/>
      <c r="GM10" s="322"/>
      <c r="GN10" s="322"/>
      <c r="GO10" s="322"/>
      <c r="GP10" s="322"/>
      <c r="GQ10" s="322"/>
      <c r="GR10" s="322"/>
      <c r="GS10" s="322"/>
      <c r="GT10" s="322"/>
      <c r="GU10" s="322"/>
      <c r="GV10" s="322"/>
      <c r="GW10" s="322"/>
      <c r="GX10" s="322"/>
      <c r="GY10" s="322"/>
      <c r="GZ10" s="322"/>
      <c r="HA10" s="322"/>
      <c r="HB10" s="322"/>
      <c r="HC10" s="322"/>
      <c r="HD10" s="322"/>
      <c r="HE10" s="322"/>
      <c r="HF10" s="322"/>
      <c r="HG10" s="322"/>
      <c r="HH10" s="322"/>
      <c r="HI10" s="322"/>
      <c r="HJ10" s="322"/>
      <c r="HK10" s="322"/>
      <c r="HL10" s="322"/>
      <c r="HM10" s="322"/>
      <c r="HN10" s="322"/>
      <c r="HO10" s="322"/>
      <c r="HP10" s="322"/>
      <c r="HQ10" s="322"/>
      <c r="HR10" s="322"/>
      <c r="HS10" s="322"/>
      <c r="HT10" s="322"/>
      <c r="HU10" s="322"/>
      <c r="HV10" s="322"/>
      <c r="HW10" s="322"/>
      <c r="HX10" s="322"/>
      <c r="HY10" s="322"/>
      <c r="HZ10" s="322"/>
      <c r="IA10" s="322"/>
      <c r="IB10" s="322"/>
      <c r="IC10" s="322"/>
      <c r="ID10" s="322"/>
      <c r="IE10" s="322"/>
      <c r="IF10" s="322"/>
      <c r="IG10" s="322"/>
      <c r="IH10" s="322"/>
      <c r="II10" s="322"/>
      <c r="IJ10" s="322"/>
      <c r="IK10" s="322"/>
      <c r="IL10" s="322"/>
      <c r="IM10" s="322"/>
      <c r="IN10" s="322"/>
      <c r="IO10" s="322"/>
      <c r="IP10" s="322"/>
      <c r="IQ10" s="322"/>
      <c r="IR10" s="322"/>
    </row>
    <row r="11" spans="1:256" s="363" customFormat="1" ht="39.75" customHeight="1">
      <c r="A11" s="523">
        <v>2019</v>
      </c>
      <c r="B11" s="524">
        <f>SUM(C11:H11)</f>
        <v>71</v>
      </c>
      <c r="C11" s="524">
        <v>40</v>
      </c>
      <c r="D11" s="524">
        <v>17</v>
      </c>
      <c r="E11" s="524">
        <v>13</v>
      </c>
      <c r="F11" s="524">
        <v>1</v>
      </c>
      <c r="G11" s="525">
        <v>0</v>
      </c>
      <c r="H11" s="525">
        <v>0</v>
      </c>
      <c r="I11" s="526">
        <v>2019</v>
      </c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1"/>
      <c r="GJ11" s="361"/>
      <c r="GK11" s="361"/>
      <c r="GL11" s="361"/>
      <c r="GM11" s="361"/>
      <c r="GN11" s="361"/>
      <c r="GO11" s="361"/>
      <c r="GP11" s="361"/>
      <c r="GQ11" s="361"/>
      <c r="GR11" s="361"/>
      <c r="GS11" s="361"/>
      <c r="GT11" s="361"/>
      <c r="GU11" s="361"/>
      <c r="GV11" s="361"/>
      <c r="GW11" s="361"/>
      <c r="GX11" s="361"/>
      <c r="GY11" s="361"/>
      <c r="GZ11" s="361"/>
      <c r="HA11" s="361"/>
      <c r="HB11" s="361"/>
      <c r="HC11" s="361"/>
      <c r="HD11" s="361"/>
      <c r="HE11" s="361"/>
      <c r="HF11" s="361"/>
      <c r="HG11" s="361"/>
      <c r="HH11" s="361"/>
      <c r="HI11" s="361"/>
      <c r="HJ11" s="361"/>
      <c r="HK11" s="361"/>
      <c r="HL11" s="361"/>
      <c r="HM11" s="361"/>
      <c r="HN11" s="361"/>
      <c r="HO11" s="361"/>
      <c r="HP11" s="361"/>
      <c r="HQ11" s="361"/>
      <c r="HR11" s="361"/>
      <c r="HS11" s="361"/>
      <c r="HT11" s="361"/>
      <c r="HU11" s="361"/>
      <c r="HV11" s="361"/>
      <c r="HW11" s="361"/>
      <c r="HX11" s="361"/>
      <c r="HY11" s="361"/>
      <c r="HZ11" s="361"/>
      <c r="IA11" s="361"/>
      <c r="IB11" s="361"/>
      <c r="IC11" s="361"/>
      <c r="ID11" s="361"/>
      <c r="IE11" s="361"/>
      <c r="IF11" s="361"/>
      <c r="IG11" s="361"/>
      <c r="IH11" s="361"/>
      <c r="II11" s="361"/>
      <c r="IJ11" s="361"/>
      <c r="IK11" s="361"/>
      <c r="IL11" s="361"/>
      <c r="IM11" s="361"/>
      <c r="IN11" s="361"/>
      <c r="IO11" s="361"/>
      <c r="IP11" s="361"/>
      <c r="IQ11" s="361"/>
      <c r="IR11" s="361"/>
      <c r="IS11" s="362"/>
      <c r="IT11" s="362"/>
      <c r="IU11" s="362"/>
      <c r="IV11" s="362"/>
    </row>
    <row r="12" spans="1:8" s="144" customFormat="1" ht="0.75" customHeight="1" thickBot="1">
      <c r="A12" s="273"/>
      <c r="B12" s="270"/>
      <c r="C12" s="271"/>
      <c r="D12" s="270"/>
      <c r="E12" s="270"/>
      <c r="F12" s="274"/>
      <c r="G12" s="271"/>
      <c r="H12" s="270"/>
    </row>
    <row r="13" spans="1:9" s="144" customFormat="1" ht="3.75" customHeight="1">
      <c r="A13" s="143"/>
      <c r="C13" s="145"/>
      <c r="F13" s="149"/>
      <c r="G13" s="145"/>
      <c r="I13" s="323"/>
    </row>
    <row r="14" spans="1:7" s="144" customFormat="1" ht="12.75" customHeight="1">
      <c r="A14" s="150" t="s">
        <v>274</v>
      </c>
      <c r="E14" s="730" t="s">
        <v>275</v>
      </c>
      <c r="F14" s="730"/>
      <c r="G14" s="730"/>
    </row>
    <row r="15" spans="1:8" s="144" customFormat="1" ht="17.25" customHeight="1">
      <c r="A15" s="143"/>
      <c r="G15" s="145"/>
      <c r="H15" s="143"/>
    </row>
    <row r="16" spans="1:8" ht="12.75" customHeight="1">
      <c r="A16" s="81"/>
      <c r="B16" s="79"/>
      <c r="G16" s="257"/>
      <c r="H16" s="81"/>
    </row>
    <row r="17" spans="1:8" ht="9.75" customHeight="1">
      <c r="A17" s="81"/>
      <c r="B17" s="79"/>
      <c r="H17" s="81"/>
    </row>
    <row r="18" spans="1:8" ht="15.75">
      <c r="A18" s="81"/>
      <c r="B18" s="79"/>
      <c r="H18" s="81"/>
    </row>
    <row r="19" spans="1:8" ht="15.75">
      <c r="A19" s="81"/>
      <c r="B19" s="79"/>
      <c r="H19" s="81"/>
    </row>
    <row r="20" spans="1:8" ht="15.75">
      <c r="A20" s="81"/>
      <c r="B20" s="79"/>
      <c r="H20" s="81"/>
    </row>
    <row r="21" spans="1:8" ht="15.75">
      <c r="A21" s="81"/>
      <c r="B21" s="79"/>
      <c r="H21" s="81"/>
    </row>
    <row r="22" spans="1:8" ht="15.75">
      <c r="A22" s="81"/>
      <c r="B22" s="79"/>
      <c r="H22" s="81"/>
    </row>
    <row r="23" spans="1:8" ht="15.75">
      <c r="A23" s="81"/>
      <c r="H23" s="81"/>
    </row>
    <row r="24" spans="1:8" ht="15.75">
      <c r="A24" s="81"/>
      <c r="H24" s="81"/>
    </row>
    <row r="25" spans="1:8" ht="15.75">
      <c r="A25" s="81"/>
      <c r="H25" s="81"/>
    </row>
    <row r="26" spans="1:8" ht="15.75">
      <c r="A26" s="81"/>
      <c r="H26" s="81"/>
    </row>
    <row r="27" spans="1:8" ht="15.75">
      <c r="A27" s="81"/>
      <c r="H27" s="81"/>
    </row>
    <row r="28" spans="1:8" ht="15.75">
      <c r="A28" s="81"/>
      <c r="H28" s="81"/>
    </row>
    <row r="29" spans="1:8" ht="15.75">
      <c r="A29" s="81"/>
      <c r="H29" s="81"/>
    </row>
    <row r="30" spans="1:8" ht="15.75">
      <c r="A30" s="81"/>
      <c r="H30" s="81"/>
    </row>
    <row r="31" spans="1:8" ht="15.75">
      <c r="A31" s="81"/>
      <c r="H31" s="81"/>
    </row>
    <row r="32" spans="1:8" ht="15.75">
      <c r="A32" s="79"/>
      <c r="H32" s="79"/>
    </row>
  </sheetData>
  <sheetProtection/>
  <mergeCells count="3">
    <mergeCell ref="A5:A6"/>
    <mergeCell ref="I5:I6"/>
    <mergeCell ref="E14:G14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J21"/>
  <sheetViews>
    <sheetView view="pageBreakPreview" zoomScaleSheetLayoutView="100" zoomScalePageLayoutView="0" workbookViewId="0" topLeftCell="A1">
      <selection activeCell="E24" sqref="E24"/>
    </sheetView>
  </sheetViews>
  <sheetFormatPr defaultColWidth="7.99609375" defaultRowHeight="13.5"/>
  <cols>
    <col min="1" max="1" width="11.10546875" style="70" customWidth="1"/>
    <col min="2" max="2" width="12.5546875" style="71" customWidth="1"/>
    <col min="3" max="4" width="16.99609375" style="71" customWidth="1"/>
    <col min="5" max="5" width="12.77734375" style="71" customWidth="1"/>
    <col min="6" max="6" width="15.4453125" style="71" customWidth="1"/>
    <col min="7" max="7" width="16.77734375" style="71" customWidth="1"/>
    <col min="8" max="8" width="14.99609375" style="71" customWidth="1"/>
    <col min="9" max="9" width="9.5546875" style="70" customWidth="1"/>
    <col min="10" max="10" width="0.55078125" style="72" customWidth="1"/>
    <col min="11" max="11" width="0.78125" style="72" customWidth="1"/>
    <col min="12" max="16384" width="7.99609375" style="72" customWidth="1"/>
  </cols>
  <sheetData>
    <row r="1" spans="1:9" s="62" customFormat="1" ht="12">
      <c r="A1" s="18" t="s">
        <v>231</v>
      </c>
      <c r="B1" s="60"/>
      <c r="C1" s="60"/>
      <c r="D1" s="60"/>
      <c r="E1" s="60"/>
      <c r="F1" s="60"/>
      <c r="G1" s="60"/>
      <c r="H1" s="60"/>
      <c r="I1" s="61" t="s">
        <v>232</v>
      </c>
    </row>
    <row r="2" spans="1:9" s="62" customFormat="1" ht="12">
      <c r="A2" s="59"/>
      <c r="B2" s="60"/>
      <c r="C2" s="60"/>
      <c r="D2" s="60"/>
      <c r="E2" s="60"/>
      <c r="F2" s="60"/>
      <c r="G2" s="60"/>
      <c r="H2" s="60"/>
      <c r="I2" s="61"/>
    </row>
    <row r="3" spans="1:10" s="154" customFormat="1" ht="22.5">
      <c r="A3" s="151" t="s">
        <v>436</v>
      </c>
      <c r="B3" s="151"/>
      <c r="C3" s="151"/>
      <c r="D3" s="151"/>
      <c r="E3" s="151"/>
      <c r="F3" s="152" t="s">
        <v>437</v>
      </c>
      <c r="G3" s="152"/>
      <c r="H3" s="152"/>
      <c r="I3" s="152"/>
      <c r="J3" s="153"/>
    </row>
    <row r="4" spans="1:10" s="65" customFormat="1" ht="12">
      <c r="A4" s="63"/>
      <c r="B4" s="64"/>
      <c r="C4" s="64"/>
      <c r="D4" s="64"/>
      <c r="F4" s="64"/>
      <c r="G4" s="64"/>
      <c r="H4" s="64"/>
      <c r="I4" s="63"/>
      <c r="J4" s="66"/>
    </row>
    <row r="5" spans="1:9" s="155" customFormat="1" ht="15.75" thickBot="1">
      <c r="A5" s="155" t="s">
        <v>233</v>
      </c>
      <c r="B5" s="156"/>
      <c r="C5" s="156"/>
      <c r="D5" s="156"/>
      <c r="E5" s="156"/>
      <c r="F5" s="156"/>
      <c r="G5" s="156"/>
      <c r="H5" s="156"/>
      <c r="I5" s="246" t="s">
        <v>234</v>
      </c>
    </row>
    <row r="6" spans="1:9" s="364" customFormat="1" ht="15" customHeight="1">
      <c r="A6" s="736" t="s">
        <v>438</v>
      </c>
      <c r="B6" s="740" t="s">
        <v>439</v>
      </c>
      <c r="C6" s="740" t="s">
        <v>440</v>
      </c>
      <c r="D6" s="527" t="s">
        <v>441</v>
      </c>
      <c r="E6" s="528" t="s">
        <v>442</v>
      </c>
      <c r="F6" s="527" t="s">
        <v>443</v>
      </c>
      <c r="G6" s="527" t="s">
        <v>444</v>
      </c>
      <c r="H6" s="527" t="s">
        <v>445</v>
      </c>
      <c r="I6" s="731" t="s">
        <v>24</v>
      </c>
    </row>
    <row r="7" spans="1:9" s="364" customFormat="1" ht="12.75" customHeight="1">
      <c r="A7" s="737"/>
      <c r="B7" s="741"/>
      <c r="C7" s="741"/>
      <c r="D7" s="529" t="s">
        <v>446</v>
      </c>
      <c r="E7" s="530" t="s">
        <v>447</v>
      </c>
      <c r="F7" s="529" t="s">
        <v>448</v>
      </c>
      <c r="G7" s="529" t="s">
        <v>449</v>
      </c>
      <c r="H7" s="529" t="s">
        <v>450</v>
      </c>
      <c r="I7" s="732"/>
    </row>
    <row r="8" spans="1:9" s="364" customFormat="1" ht="12.75" customHeight="1">
      <c r="A8" s="738"/>
      <c r="B8" s="741" t="s">
        <v>25</v>
      </c>
      <c r="C8" s="741" t="s">
        <v>235</v>
      </c>
      <c r="D8" s="529"/>
      <c r="E8" s="530" t="s">
        <v>236</v>
      </c>
      <c r="F8" s="529" t="s">
        <v>237</v>
      </c>
      <c r="G8" s="529" t="s">
        <v>238</v>
      </c>
      <c r="H8" s="529" t="s">
        <v>239</v>
      </c>
      <c r="I8" s="733"/>
    </row>
    <row r="9" spans="1:9" s="364" customFormat="1" ht="12.75" customHeight="1">
      <c r="A9" s="739"/>
      <c r="B9" s="742"/>
      <c r="C9" s="742"/>
      <c r="D9" s="531" t="s">
        <v>240</v>
      </c>
      <c r="E9" s="532" t="s">
        <v>241</v>
      </c>
      <c r="F9" s="531" t="s">
        <v>242</v>
      </c>
      <c r="G9" s="531" t="s">
        <v>243</v>
      </c>
      <c r="H9" s="531" t="s">
        <v>244</v>
      </c>
      <c r="I9" s="734"/>
    </row>
    <row r="10" spans="1:9" s="364" customFormat="1" ht="21" customHeight="1">
      <c r="A10" s="520">
        <v>2015</v>
      </c>
      <c r="B10" s="533">
        <v>107279</v>
      </c>
      <c r="C10" s="533">
        <v>84204</v>
      </c>
      <c r="D10" s="534">
        <v>78.49066452893855</v>
      </c>
      <c r="E10" s="533">
        <v>28800</v>
      </c>
      <c r="F10" s="533">
        <v>37514</v>
      </c>
      <c r="G10" s="535">
        <v>445.5132772789891</v>
      </c>
      <c r="H10" s="533">
        <v>17713</v>
      </c>
      <c r="I10" s="522">
        <v>2015</v>
      </c>
    </row>
    <row r="11" spans="1:9" s="364" customFormat="1" ht="21" customHeight="1">
      <c r="A11" s="520">
        <v>2016</v>
      </c>
      <c r="B11" s="533">
        <v>106501</v>
      </c>
      <c r="C11" s="533">
        <v>85520</v>
      </c>
      <c r="D11" s="534">
        <v>80.29971549562916</v>
      </c>
      <c r="E11" s="533">
        <v>28800</v>
      </c>
      <c r="F11" s="533">
        <v>32600.58</v>
      </c>
      <c r="G11" s="535">
        <v>381.204162768943</v>
      </c>
      <c r="H11" s="533">
        <v>18605</v>
      </c>
      <c r="I11" s="522">
        <v>2016</v>
      </c>
    </row>
    <row r="12" spans="1:9" s="364" customFormat="1" ht="21" customHeight="1">
      <c r="A12" s="520">
        <v>2017</v>
      </c>
      <c r="B12" s="533">
        <v>105843</v>
      </c>
      <c r="C12" s="533">
        <v>87130</v>
      </c>
      <c r="D12" s="534">
        <v>82.32004005933317</v>
      </c>
      <c r="E12" s="533">
        <v>28800</v>
      </c>
      <c r="F12" s="533">
        <v>36789</v>
      </c>
      <c r="G12" s="535">
        <v>422.23114885802823</v>
      </c>
      <c r="H12" s="533">
        <v>19325</v>
      </c>
      <c r="I12" s="522">
        <v>2017</v>
      </c>
    </row>
    <row r="13" spans="1:9" s="364" customFormat="1" ht="21" customHeight="1">
      <c r="A13" s="520">
        <v>2018</v>
      </c>
      <c r="B13" s="533">
        <v>104881</v>
      </c>
      <c r="C13" s="533">
        <v>88194</v>
      </c>
      <c r="D13" s="534">
        <v>84.08958724649841</v>
      </c>
      <c r="E13" s="533">
        <v>28800</v>
      </c>
      <c r="F13" s="533">
        <v>41484</v>
      </c>
      <c r="G13" s="535">
        <v>470.3721341587863</v>
      </c>
      <c r="H13" s="533">
        <v>19569</v>
      </c>
      <c r="I13" s="522">
        <v>2018</v>
      </c>
    </row>
    <row r="14" spans="1:9" s="364" customFormat="1" ht="21" customHeight="1">
      <c r="A14" s="523">
        <v>2019</v>
      </c>
      <c r="B14" s="536">
        <v>104469</v>
      </c>
      <c r="C14" s="536">
        <v>90005</v>
      </c>
      <c r="D14" s="537">
        <f>(C14/B14)*100</f>
        <v>86.15474446965128</v>
      </c>
      <c r="E14" s="536">
        <v>46130</v>
      </c>
      <c r="F14" s="536">
        <v>45058</v>
      </c>
      <c r="G14" s="538">
        <v>500</v>
      </c>
      <c r="H14" s="536">
        <v>20456</v>
      </c>
      <c r="I14" s="526">
        <v>2019</v>
      </c>
    </row>
    <row r="15" spans="1:9" s="155" customFormat="1" ht="8.25" customHeight="1" thickBot="1">
      <c r="A15" s="247"/>
      <c r="B15" s="248"/>
      <c r="C15" s="248"/>
      <c r="D15" s="248"/>
      <c r="E15" s="248"/>
      <c r="F15" s="249"/>
      <c r="G15" s="248"/>
      <c r="H15" s="248"/>
      <c r="I15" s="250"/>
    </row>
    <row r="16" spans="2:8" s="155" customFormat="1" ht="1.5" customHeight="1">
      <c r="B16" s="156"/>
      <c r="C16" s="156"/>
      <c r="D16" s="156"/>
      <c r="E16" s="156"/>
      <c r="F16" s="157"/>
      <c r="G16" s="156"/>
      <c r="H16" s="156"/>
    </row>
    <row r="17" spans="1:9" s="155" customFormat="1" ht="12.75" customHeight="1">
      <c r="A17" s="158" t="s">
        <v>280</v>
      </c>
      <c r="B17" s="159"/>
      <c r="C17" s="159"/>
      <c r="D17" s="159"/>
      <c r="E17" s="159"/>
      <c r="F17" s="735" t="s">
        <v>230</v>
      </c>
      <c r="G17" s="735"/>
      <c r="H17" s="735"/>
      <c r="I17" s="735"/>
    </row>
    <row r="18" spans="1:9" s="155" customFormat="1" ht="16.5" customHeight="1">
      <c r="A18" s="158"/>
      <c r="B18" s="159"/>
      <c r="C18" s="159"/>
      <c r="D18" s="159"/>
      <c r="E18" s="159"/>
      <c r="F18" s="159"/>
      <c r="G18" s="159"/>
      <c r="H18" s="159"/>
      <c r="I18" s="158"/>
    </row>
    <row r="19" spans="1:9" s="155" customFormat="1" ht="16.5" customHeight="1">
      <c r="A19" s="158"/>
      <c r="B19" s="159"/>
      <c r="C19" s="159"/>
      <c r="D19" s="159"/>
      <c r="E19" s="159"/>
      <c r="F19" s="159"/>
      <c r="G19" s="159"/>
      <c r="H19" s="159"/>
      <c r="I19" s="158"/>
    </row>
    <row r="20" spans="1:9" s="69" customFormat="1" ht="16.5" customHeight="1">
      <c r="A20" s="67"/>
      <c r="B20" s="68"/>
      <c r="C20" s="68"/>
      <c r="D20" s="68"/>
      <c r="E20" s="68"/>
      <c r="F20" s="68"/>
      <c r="G20" s="68"/>
      <c r="H20" s="68"/>
      <c r="I20" s="67"/>
    </row>
    <row r="21" spans="1:9" s="69" customFormat="1" ht="16.5" customHeight="1">
      <c r="A21" s="67"/>
      <c r="B21" s="68"/>
      <c r="C21" s="68"/>
      <c r="D21" s="68"/>
      <c r="E21" s="68"/>
      <c r="F21" s="68"/>
      <c r="G21" s="68"/>
      <c r="H21" s="68"/>
      <c r="I21" s="67"/>
    </row>
    <row r="22" ht="16.5" customHeight="1"/>
    <row r="23" ht="16.5" customHeight="1"/>
    <row r="24" ht="16.5" customHeight="1"/>
    <row r="25" ht="16.5" customHeight="1"/>
  </sheetData>
  <sheetProtection/>
  <mergeCells count="7">
    <mergeCell ref="I6:I9"/>
    <mergeCell ref="F17:I17"/>
    <mergeCell ref="A6:A9"/>
    <mergeCell ref="B6:B7"/>
    <mergeCell ref="C6:C7"/>
    <mergeCell ref="C8:C9"/>
    <mergeCell ref="B8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V17"/>
  <sheetViews>
    <sheetView view="pageBreakPreview" zoomScaleNormal="85" zoomScaleSheetLayoutView="100" zoomScalePageLayoutView="0" workbookViewId="0" topLeftCell="A1">
      <selection activeCell="I12" sqref="I12"/>
    </sheetView>
  </sheetViews>
  <sheetFormatPr defaultColWidth="8.88671875" defaultRowHeight="13.5"/>
  <cols>
    <col min="1" max="1" width="8.21484375" style="179" customWidth="1"/>
    <col min="2" max="2" width="8.10546875" style="180" customWidth="1"/>
    <col min="3" max="10" width="6.3359375" style="180" customWidth="1"/>
    <col min="11" max="11" width="5.77734375" style="180" customWidth="1"/>
    <col min="12" max="13" width="5.4453125" style="180" customWidth="1"/>
    <col min="14" max="14" width="5.3359375" style="180" customWidth="1"/>
    <col min="15" max="15" width="5.5546875" style="180" customWidth="1"/>
    <col min="16" max="16" width="4.77734375" style="180" customWidth="1"/>
    <col min="17" max="17" width="5.3359375" style="180" customWidth="1"/>
    <col min="18" max="18" width="4.99609375" style="180" customWidth="1"/>
    <col min="19" max="19" width="6.88671875" style="180" customWidth="1"/>
    <col min="20" max="20" width="5.88671875" style="179" customWidth="1"/>
    <col min="21" max="21" width="5.6640625" style="181" customWidth="1"/>
    <col min="22" max="22" width="5.4453125" style="179" customWidth="1"/>
    <col min="23" max="16384" width="8.88671875" style="181" customWidth="1"/>
  </cols>
  <sheetData>
    <row r="1" spans="1:22" s="163" customFormat="1" ht="11.25">
      <c r="A1" s="162" t="s">
        <v>197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2"/>
      <c r="V1" s="300" t="s">
        <v>178</v>
      </c>
    </row>
    <row r="2" spans="1:20" s="166" customFormat="1" ht="12">
      <c r="A2" s="165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5"/>
    </row>
    <row r="3" spans="1:22" s="302" customFormat="1" ht="25.5" customHeight="1">
      <c r="A3" s="743" t="s">
        <v>198</v>
      </c>
      <c r="B3" s="743"/>
      <c r="C3" s="743"/>
      <c r="D3" s="743"/>
      <c r="E3" s="743"/>
      <c r="F3" s="743"/>
      <c r="G3" s="743"/>
      <c r="H3" s="743"/>
      <c r="I3" s="743"/>
      <c r="J3" s="743"/>
      <c r="K3" s="744" t="s">
        <v>171</v>
      </c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301"/>
    </row>
    <row r="4" spans="1:22" s="170" customFormat="1" ht="12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7"/>
      <c r="M4" s="168"/>
      <c r="N4" s="168"/>
      <c r="O4" s="168"/>
      <c r="P4" s="168"/>
      <c r="Q4" s="168"/>
      <c r="R4" s="168"/>
      <c r="S4" s="168"/>
      <c r="T4" s="167"/>
      <c r="U4" s="169"/>
      <c r="V4" s="167"/>
    </row>
    <row r="5" spans="1:22" s="172" customFormat="1" ht="16.5" customHeight="1" thickBot="1">
      <c r="A5" s="172" t="s">
        <v>199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V5" s="173" t="s">
        <v>26</v>
      </c>
    </row>
    <row r="6" spans="1:22" s="172" customFormat="1" ht="20.25" customHeight="1">
      <c r="A6" s="539"/>
      <c r="B6" s="749" t="s">
        <v>451</v>
      </c>
      <c r="C6" s="540" t="s">
        <v>452</v>
      </c>
      <c r="D6" s="540"/>
      <c r="E6" s="540"/>
      <c r="F6" s="540"/>
      <c r="G6" s="541" t="s">
        <v>453</v>
      </c>
      <c r="H6" s="540"/>
      <c r="I6" s="540"/>
      <c r="J6" s="542"/>
      <c r="K6" s="541" t="s">
        <v>454</v>
      </c>
      <c r="L6" s="540"/>
      <c r="M6" s="540"/>
      <c r="N6" s="542"/>
      <c r="O6" s="540" t="s">
        <v>455</v>
      </c>
      <c r="P6" s="540"/>
      <c r="Q6" s="540"/>
      <c r="R6" s="540"/>
      <c r="S6" s="540"/>
      <c r="T6" s="543"/>
      <c r="U6" s="543"/>
      <c r="V6" s="544"/>
    </row>
    <row r="7" spans="1:22" s="172" customFormat="1" ht="20.25" customHeight="1">
      <c r="A7" s="745" t="s">
        <v>456</v>
      </c>
      <c r="B7" s="750"/>
      <c r="C7" s="545" t="s">
        <v>457</v>
      </c>
      <c r="D7" s="545" t="s">
        <v>458</v>
      </c>
      <c r="E7" s="545" t="s">
        <v>459</v>
      </c>
      <c r="F7" s="545" t="s">
        <v>460</v>
      </c>
      <c r="G7" s="546" t="s">
        <v>461</v>
      </c>
      <c r="H7" s="546" t="s">
        <v>462</v>
      </c>
      <c r="I7" s="546" t="s">
        <v>463</v>
      </c>
      <c r="J7" s="546" t="s">
        <v>464</v>
      </c>
      <c r="K7" s="547" t="s">
        <v>461</v>
      </c>
      <c r="L7" s="546" t="s">
        <v>462</v>
      </c>
      <c r="M7" s="548" t="s">
        <v>463</v>
      </c>
      <c r="N7" s="546" t="s">
        <v>465</v>
      </c>
      <c r="O7" s="549" t="s">
        <v>461</v>
      </c>
      <c r="P7" s="550" t="s">
        <v>466</v>
      </c>
      <c r="Q7" s="548" t="s">
        <v>463</v>
      </c>
      <c r="R7" s="546" t="s">
        <v>467</v>
      </c>
      <c r="S7" s="551" t="s">
        <v>468</v>
      </c>
      <c r="T7" s="552" t="s">
        <v>469</v>
      </c>
      <c r="U7" s="553" t="s">
        <v>470</v>
      </c>
      <c r="V7" s="746" t="s">
        <v>24</v>
      </c>
    </row>
    <row r="8" spans="1:22" s="172" customFormat="1" ht="20.25" customHeight="1">
      <c r="A8" s="745"/>
      <c r="B8" s="750" t="s">
        <v>217</v>
      </c>
      <c r="C8" s="545" t="s">
        <v>215</v>
      </c>
      <c r="D8" s="545"/>
      <c r="E8" s="545"/>
      <c r="F8" s="545"/>
      <c r="G8" s="545" t="s">
        <v>215</v>
      </c>
      <c r="H8" s="545"/>
      <c r="I8" s="545" t="s">
        <v>216</v>
      </c>
      <c r="J8" s="545"/>
      <c r="K8" s="554" t="s">
        <v>215</v>
      </c>
      <c r="L8" s="545"/>
      <c r="M8" s="545" t="s">
        <v>216</v>
      </c>
      <c r="N8" s="545"/>
      <c r="O8" s="545" t="s">
        <v>215</v>
      </c>
      <c r="P8" s="555" t="s">
        <v>27</v>
      </c>
      <c r="Q8" s="554" t="s">
        <v>179</v>
      </c>
      <c r="R8" s="545"/>
      <c r="S8" s="556" t="s">
        <v>28</v>
      </c>
      <c r="T8" s="557" t="s">
        <v>471</v>
      </c>
      <c r="U8" s="558"/>
      <c r="V8" s="746"/>
    </row>
    <row r="9" spans="1:22" s="172" customFormat="1" ht="20.25" customHeight="1">
      <c r="A9" s="559"/>
      <c r="B9" s="751"/>
      <c r="C9" s="560" t="s">
        <v>218</v>
      </c>
      <c r="D9" s="560" t="s">
        <v>222</v>
      </c>
      <c r="E9" s="560" t="s">
        <v>223</v>
      </c>
      <c r="F9" s="560" t="s">
        <v>224</v>
      </c>
      <c r="G9" s="561" t="s">
        <v>218</v>
      </c>
      <c r="H9" s="561" t="s">
        <v>225</v>
      </c>
      <c r="I9" s="561" t="s">
        <v>226</v>
      </c>
      <c r="J9" s="561" t="s">
        <v>180</v>
      </c>
      <c r="K9" s="562" t="s">
        <v>218</v>
      </c>
      <c r="L9" s="561" t="s">
        <v>225</v>
      </c>
      <c r="M9" s="561" t="s">
        <v>226</v>
      </c>
      <c r="N9" s="561" t="s">
        <v>224</v>
      </c>
      <c r="O9" s="561" t="s">
        <v>218</v>
      </c>
      <c r="P9" s="561" t="s">
        <v>225</v>
      </c>
      <c r="Q9" s="562" t="s">
        <v>181</v>
      </c>
      <c r="R9" s="561" t="s">
        <v>182</v>
      </c>
      <c r="S9" s="563" t="s">
        <v>227</v>
      </c>
      <c r="T9" s="564" t="s">
        <v>228</v>
      </c>
      <c r="U9" s="565" t="s">
        <v>229</v>
      </c>
      <c r="V9" s="566"/>
    </row>
    <row r="10" spans="1:22" s="186" customFormat="1" ht="59.25" customHeight="1">
      <c r="A10" s="567">
        <v>2015</v>
      </c>
      <c r="B10" s="568">
        <v>1087968</v>
      </c>
      <c r="C10" s="568">
        <v>2644</v>
      </c>
      <c r="D10" s="568">
        <v>2015</v>
      </c>
      <c r="E10" s="568">
        <v>0</v>
      </c>
      <c r="F10" s="568">
        <v>629</v>
      </c>
      <c r="G10" s="568">
        <v>32849</v>
      </c>
      <c r="H10" s="568">
        <v>20906</v>
      </c>
      <c r="I10" s="568">
        <v>11229</v>
      </c>
      <c r="J10" s="568">
        <v>714</v>
      </c>
      <c r="K10" s="568">
        <v>536352</v>
      </c>
      <c r="L10" s="568">
        <v>31646</v>
      </c>
      <c r="M10" s="568">
        <v>118233</v>
      </c>
      <c r="N10" s="568">
        <v>386473</v>
      </c>
      <c r="O10" s="568">
        <v>516123</v>
      </c>
      <c r="P10" s="568" t="s">
        <v>277</v>
      </c>
      <c r="Q10" s="568" t="s">
        <v>277</v>
      </c>
      <c r="R10" s="568" t="s">
        <v>277</v>
      </c>
      <c r="S10" s="568">
        <v>55432</v>
      </c>
      <c r="T10" s="568">
        <v>460691</v>
      </c>
      <c r="U10" s="568" t="s">
        <v>277</v>
      </c>
      <c r="V10" s="569">
        <v>2015</v>
      </c>
    </row>
    <row r="11" spans="1:22" s="186" customFormat="1" ht="59.25" customHeight="1">
      <c r="A11" s="567">
        <v>2016</v>
      </c>
      <c r="B11" s="568">
        <v>1104963</v>
      </c>
      <c r="C11" s="568">
        <v>2644</v>
      </c>
      <c r="D11" s="568">
        <v>2015</v>
      </c>
      <c r="E11" s="568">
        <v>0</v>
      </c>
      <c r="F11" s="568">
        <v>629</v>
      </c>
      <c r="G11" s="568">
        <v>32849</v>
      </c>
      <c r="H11" s="568">
        <v>20906</v>
      </c>
      <c r="I11" s="568">
        <v>11229</v>
      </c>
      <c r="J11" s="568">
        <v>714</v>
      </c>
      <c r="K11" s="568">
        <v>547768</v>
      </c>
      <c r="L11" s="568">
        <v>31646</v>
      </c>
      <c r="M11" s="568">
        <v>120727</v>
      </c>
      <c r="N11" s="568">
        <v>395395</v>
      </c>
      <c r="O11" s="568">
        <v>521702</v>
      </c>
      <c r="P11" s="568">
        <v>0</v>
      </c>
      <c r="Q11" s="568">
        <v>0</v>
      </c>
      <c r="R11" s="568">
        <v>0</v>
      </c>
      <c r="S11" s="568">
        <v>55432</v>
      </c>
      <c r="T11" s="568">
        <v>466270</v>
      </c>
      <c r="U11" s="568">
        <v>0</v>
      </c>
      <c r="V11" s="569">
        <v>2016</v>
      </c>
    </row>
    <row r="12" spans="1:22" s="186" customFormat="1" ht="59.25" customHeight="1">
      <c r="A12" s="567">
        <v>2017</v>
      </c>
      <c r="B12" s="568">
        <v>1128504</v>
      </c>
      <c r="C12" s="568">
        <v>2644</v>
      </c>
      <c r="D12" s="568">
        <v>2015</v>
      </c>
      <c r="E12" s="568">
        <v>0</v>
      </c>
      <c r="F12" s="568">
        <v>629</v>
      </c>
      <c r="G12" s="568">
        <v>32849</v>
      </c>
      <c r="H12" s="568">
        <v>20906</v>
      </c>
      <c r="I12" s="568">
        <v>11229</v>
      </c>
      <c r="J12" s="568">
        <v>714</v>
      </c>
      <c r="K12" s="568">
        <v>562557</v>
      </c>
      <c r="L12" s="568">
        <v>31646</v>
      </c>
      <c r="M12" s="568">
        <v>118233</v>
      </c>
      <c r="N12" s="568">
        <v>412678</v>
      </c>
      <c r="O12" s="568">
        <v>530454</v>
      </c>
      <c r="P12" s="568">
        <v>0</v>
      </c>
      <c r="Q12" s="568">
        <v>0</v>
      </c>
      <c r="R12" s="568">
        <v>0</v>
      </c>
      <c r="S12" s="568">
        <v>55342</v>
      </c>
      <c r="T12" s="568">
        <v>475112</v>
      </c>
      <c r="U12" s="568">
        <v>0</v>
      </c>
      <c r="V12" s="569">
        <v>2017</v>
      </c>
    </row>
    <row r="13" spans="1:22" s="186" customFormat="1" ht="59.25" customHeight="1">
      <c r="A13" s="567">
        <v>2018</v>
      </c>
      <c r="B13" s="568">
        <v>1144971</v>
      </c>
      <c r="C13" s="568">
        <v>2644</v>
      </c>
      <c r="D13" s="568">
        <v>2015</v>
      </c>
      <c r="E13" s="568">
        <v>0</v>
      </c>
      <c r="F13" s="568">
        <v>629</v>
      </c>
      <c r="G13" s="568">
        <v>32849</v>
      </c>
      <c r="H13" s="568">
        <v>20906</v>
      </c>
      <c r="I13" s="568">
        <v>11229</v>
      </c>
      <c r="J13" s="568">
        <v>714</v>
      </c>
      <c r="K13" s="568">
        <v>575461</v>
      </c>
      <c r="L13" s="568">
        <v>31646</v>
      </c>
      <c r="M13" s="568">
        <v>123972</v>
      </c>
      <c r="N13" s="568">
        <v>419843</v>
      </c>
      <c r="O13" s="568">
        <v>534017</v>
      </c>
      <c r="P13" s="568">
        <v>0</v>
      </c>
      <c r="Q13" s="568">
        <v>0</v>
      </c>
      <c r="R13" s="568">
        <v>0</v>
      </c>
      <c r="S13" s="568">
        <v>55432</v>
      </c>
      <c r="T13" s="568">
        <v>478585</v>
      </c>
      <c r="U13" s="568">
        <v>0</v>
      </c>
      <c r="V13" s="569">
        <v>2018</v>
      </c>
    </row>
    <row r="14" spans="1:22" s="331" customFormat="1" ht="59.25" customHeight="1">
      <c r="A14" s="570">
        <v>2019</v>
      </c>
      <c r="B14" s="571">
        <f>SUM(C14,G14,K14,O14)</f>
        <v>1162862</v>
      </c>
      <c r="C14" s="571">
        <f>SUM(D14:F14)</f>
        <v>2644</v>
      </c>
      <c r="D14" s="571">
        <v>2015</v>
      </c>
      <c r="E14" s="571">
        <v>0</v>
      </c>
      <c r="F14" s="571">
        <v>629</v>
      </c>
      <c r="G14" s="571">
        <f>SUM(H14:J14)</f>
        <v>32849</v>
      </c>
      <c r="H14" s="571">
        <v>20906</v>
      </c>
      <c r="I14" s="571">
        <v>11229</v>
      </c>
      <c r="J14" s="571">
        <v>714</v>
      </c>
      <c r="K14" s="571">
        <f>SUM(L14:N14)</f>
        <v>581550</v>
      </c>
      <c r="L14" s="571">
        <v>31646</v>
      </c>
      <c r="M14" s="571">
        <v>123972</v>
      </c>
      <c r="N14" s="571">
        <v>425932</v>
      </c>
      <c r="O14" s="571">
        <f>SUM(P14:U14)</f>
        <v>545819</v>
      </c>
      <c r="P14" s="571">
        <v>0</v>
      </c>
      <c r="Q14" s="571">
        <v>0</v>
      </c>
      <c r="R14" s="571">
        <v>0</v>
      </c>
      <c r="S14" s="571">
        <v>55432</v>
      </c>
      <c r="T14" s="571">
        <v>490387</v>
      </c>
      <c r="U14" s="571">
        <v>0</v>
      </c>
      <c r="V14" s="572">
        <v>2019</v>
      </c>
    </row>
    <row r="15" spans="1:22" s="172" customFormat="1" ht="3" customHeight="1" thickBot="1">
      <c r="A15" s="17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4"/>
      <c r="P15" s="175"/>
      <c r="Q15" s="175"/>
      <c r="R15" s="175"/>
      <c r="S15" s="175"/>
      <c r="T15" s="174"/>
      <c r="U15" s="174"/>
      <c r="V15" s="176"/>
    </row>
    <row r="16" spans="1:22" s="172" customFormat="1" ht="15">
      <c r="A16" s="747" t="s">
        <v>278</v>
      </c>
      <c r="B16" s="747"/>
      <c r="C16" s="747"/>
      <c r="D16" s="747"/>
      <c r="E16" s="747"/>
      <c r="F16" s="177"/>
      <c r="G16" s="177"/>
      <c r="H16" s="177"/>
      <c r="I16" s="177"/>
      <c r="J16" s="177"/>
      <c r="K16" s="177" t="s">
        <v>279</v>
      </c>
      <c r="L16" s="177"/>
      <c r="M16" s="177"/>
      <c r="N16" s="177"/>
      <c r="O16" s="177"/>
      <c r="P16" s="177"/>
      <c r="Q16" s="177"/>
      <c r="R16" s="177"/>
      <c r="S16" s="177"/>
      <c r="T16" s="178"/>
      <c r="V16" s="178"/>
    </row>
    <row r="17" spans="1:22" s="185" customFormat="1" ht="14.25" customHeight="1">
      <c r="A17" s="748" t="s">
        <v>280</v>
      </c>
      <c r="B17" s="748"/>
      <c r="C17" s="183"/>
      <c r="D17" s="183"/>
      <c r="E17" s="183"/>
      <c r="F17" s="183"/>
      <c r="G17" s="182"/>
      <c r="H17" s="182"/>
      <c r="I17" s="182"/>
      <c r="J17" s="182"/>
      <c r="K17" s="184" t="s">
        <v>230</v>
      </c>
      <c r="L17" s="182"/>
      <c r="N17" s="160"/>
      <c r="O17" s="160"/>
      <c r="P17" s="160"/>
      <c r="Q17" s="160"/>
      <c r="R17" s="160"/>
      <c r="S17" s="160"/>
      <c r="T17" s="160"/>
      <c r="U17" s="160"/>
      <c r="V17" s="160"/>
    </row>
  </sheetData>
  <sheetProtection/>
  <mergeCells count="8">
    <mergeCell ref="A3:J3"/>
    <mergeCell ref="K3:U3"/>
    <mergeCell ref="A7:A8"/>
    <mergeCell ref="V7:V8"/>
    <mergeCell ref="A16:E16"/>
    <mergeCell ref="A17:B17"/>
    <mergeCell ref="B6:B7"/>
    <mergeCell ref="B8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2017-11-10T08:18:39Z</cp:lastPrinted>
  <dcterms:created xsi:type="dcterms:W3CDTF">2007-11-20T05:45:37Z</dcterms:created>
  <dcterms:modified xsi:type="dcterms:W3CDTF">2021-03-24T08:03:58Z</dcterms:modified>
  <cp:category/>
  <cp:version/>
  <cp:contentType/>
  <cp:contentStatus/>
</cp:coreProperties>
</file>