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01" windowWidth="14430" windowHeight="12000" tabRatio="794" firstSheet="3" activeTab="5"/>
  </bookViews>
  <sheets>
    <sheet name="1.자동차 등록(월별)" sheetId="1" r:id="rId1"/>
    <sheet name="1-1.자동차 등록" sheetId="2" r:id="rId2"/>
    <sheet name="1-2. 자동차연료종류별 등록" sheetId="3" r:id="rId3"/>
    <sheet name="2.업종별 운수업체" sheetId="4" r:id="rId4"/>
    <sheet name="3.영업용 자동차 업종별 수송" sheetId="5" r:id="rId5"/>
    <sheet name="4.천연가스버스 현황" sheetId="6" r:id="rId6"/>
    <sheet name="5.자전거도로현황" sheetId="7" r:id="rId7"/>
    <sheet name="6.주차장" sheetId="8" r:id="rId8"/>
    <sheet name="7.철도수송" sheetId="9" r:id="rId9"/>
    <sheet name="8.관광사업체등록" sheetId="10" r:id="rId10"/>
    <sheet name="9.주요관광지 방문객수" sheetId="11" r:id="rId11"/>
    <sheet name="10.해수욕장 이용" sheetId="12" r:id="rId12"/>
  </sheets>
  <externalReferences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</externalReferences>
  <definedNames>
    <definedName name="_1._접수우편물" localSheetId="0">#REF!</definedName>
    <definedName name="_1._접수우편물" localSheetId="1">#REF!</definedName>
    <definedName name="_1._접수우편물" localSheetId="4">#REF!</definedName>
    <definedName name="_1._접수우편물" localSheetId="7">#REF!</definedName>
    <definedName name="_1._접수우편물" localSheetId="8">#REF!</definedName>
    <definedName name="_1._접수우편물" localSheetId="10">#REF!</definedName>
    <definedName name="_1._접수우편물">#REF!</definedName>
    <definedName name="_1_1_저수지" localSheetId="6">#REF!</definedName>
    <definedName name="_1_1_저수지">#REF!</definedName>
    <definedName name="_10_4_양배수장" localSheetId="6">#REF!</definedName>
    <definedName name="_10_4_양배수장">#REF!</definedName>
    <definedName name="_10_9_소형관정" localSheetId="6">#REF!</definedName>
    <definedName name="_10_9_소형관정">#REF!</definedName>
    <definedName name="_12_5_취입보" localSheetId="6">#REF!</definedName>
    <definedName name="_12_5_취입보">#REF!</definedName>
    <definedName name="_14_6_집수암거" localSheetId="6">#REF!</definedName>
    <definedName name="_14_6_집수암거">#REF!</definedName>
    <definedName name="_16_7_집수정" localSheetId="6">#REF!</definedName>
    <definedName name="_16_7_집수정">#REF!</definedName>
    <definedName name="_18_8_대형관정" localSheetId="6">#REF!</definedName>
    <definedName name="_18_8_대형관정">#REF!</definedName>
    <definedName name="_2._배달우편물">'[1]배달물수'!$A$2</definedName>
    <definedName name="_2_1_저수지" localSheetId="6">#REF!</definedName>
    <definedName name="_2_1_저수지">#REF!</definedName>
    <definedName name="_2_10_방조제" localSheetId="6">#REF!</definedName>
    <definedName name="_2_10_방조제">#REF!</definedName>
    <definedName name="_20_9_소형관정" localSheetId="6">#REF!</definedName>
    <definedName name="_20_9_소형관정">#REF!</definedName>
    <definedName name="_3._우편세입" localSheetId="0">#REF!</definedName>
    <definedName name="_3._우편세입" localSheetId="1">#REF!</definedName>
    <definedName name="_3._우편세입" localSheetId="4">#REF!</definedName>
    <definedName name="_3._우편세입" localSheetId="7">#REF!</definedName>
    <definedName name="_3._우편세입" localSheetId="8">#REF!</definedName>
    <definedName name="_3._우편세입" localSheetId="10">#REF!</definedName>
    <definedName name="_3._우편세입">#REF!</definedName>
    <definedName name="_3_2_양수장" localSheetId="6">#REF!</definedName>
    <definedName name="_3_2_양수장">#REF!</definedName>
    <definedName name="_4_10_방조제" localSheetId="6">#REF!</definedName>
    <definedName name="_4_10_방조제">#REF!</definedName>
    <definedName name="_4_3_배수장" localSheetId="6">#REF!</definedName>
    <definedName name="_4_3_배수장">#REF!</definedName>
    <definedName name="_5_4_양배수장" localSheetId="6">#REF!</definedName>
    <definedName name="_5_4_양배수장">#REF!</definedName>
    <definedName name="_6_2_양수장" localSheetId="6">#REF!</definedName>
    <definedName name="_6_2_양수장">#REF!</definedName>
    <definedName name="_6_5_취입보" localSheetId="6">#REF!</definedName>
    <definedName name="_6_5_취입보">#REF!</definedName>
    <definedName name="_7_6_집수암거" localSheetId="6">#REF!</definedName>
    <definedName name="_7_6_집수암거">#REF!</definedName>
    <definedName name="_8_3_배수장" localSheetId="6">#REF!</definedName>
    <definedName name="_8_3_배수장">#REF!</definedName>
    <definedName name="_8_7_집수정" localSheetId="6">#REF!</definedName>
    <definedName name="_8_7_집수정">#REF!</definedName>
    <definedName name="_9_8_대형관정" localSheetId="6">#REF!</definedName>
    <definedName name="_9_8_대형관정">#REF!</definedName>
    <definedName name="1_저수지" localSheetId="9">#REF!</definedName>
    <definedName name="1_저수지">#REF!</definedName>
    <definedName name="10_방조제" localSheetId="9">#REF!</definedName>
    <definedName name="10_방조제">#REF!</definedName>
    <definedName name="2_양수장" localSheetId="9">#REF!</definedName>
    <definedName name="2_양수장">#REF!</definedName>
    <definedName name="3_배수장" localSheetId="9">#REF!</definedName>
    <definedName name="3_배수장">#REF!</definedName>
    <definedName name="4_양배수장" localSheetId="9">#REF!</definedName>
    <definedName name="4_양배수장">#REF!</definedName>
    <definedName name="5_취입보" localSheetId="9">#REF!</definedName>
    <definedName name="5_취입보">#REF!</definedName>
    <definedName name="6_집수암거" localSheetId="9">#REF!</definedName>
    <definedName name="6_집수암거">#REF!</definedName>
    <definedName name="7_집수정" localSheetId="9">#REF!</definedName>
    <definedName name="7_집수정">#REF!</definedName>
    <definedName name="8_대형관정" localSheetId="9">#REF!</definedName>
    <definedName name="8_대형관정">#REF!</definedName>
    <definedName name="9_소형관정" localSheetId="9">#REF!</definedName>
    <definedName name="9_소형관정">#REF!</definedName>
    <definedName name="a">#REF!</definedName>
    <definedName name="aaa" localSheetId="4">#REF!</definedName>
    <definedName name="aaa" localSheetId="7">#REF!</definedName>
    <definedName name="aaa" localSheetId="8">#REF!</definedName>
    <definedName name="aaa" localSheetId="10">#REF!</definedName>
    <definedName name="aaa">#REF!</definedName>
    <definedName name="DataStateRange" hidden="1">'[20]총액조회신탁'!$A$5,'[20]총액조회신탁'!$A$7,'[20]총액조회신탁'!$A$34:$C$38,'[20]총액조회신탁'!$E$4,'[20]총액조회신탁'!$E$8,'[20]총액조회신탁'!$A$40:$A$41</definedName>
    <definedName name="_xlnm.Print_Area" localSheetId="4">'3.영업용 자동차 업종별 수송'!$A$1:$T$17</definedName>
    <definedName name="_xlnm.Print_Area" localSheetId="8">'7.철도수송'!$A$1:$H$24</definedName>
    <definedName name="_xlnm.Print_Area" localSheetId="9">'8.관광사업체등록'!$A$1:$AJ$24</definedName>
    <definedName name="_xlnm.Print_Area" localSheetId="10">'9.주요관광지 방문객수'!$A$1:$H$21</definedName>
    <definedName name="rnr">'[2]0110원본'!$A$1:$ET$32</definedName>
    <definedName name="s" localSheetId="4">#REF!</definedName>
    <definedName name="s" localSheetId="7">#REF!</definedName>
    <definedName name="s">#REF!</definedName>
    <definedName name="나._세입실적비교" localSheetId="0">#REF!</definedName>
    <definedName name="나._세입실적비교" localSheetId="1">#REF!</definedName>
    <definedName name="나._세입실적비교" localSheetId="4">#REF!</definedName>
    <definedName name="나._세입실적비교" localSheetId="7">#REF!</definedName>
    <definedName name="나._세입실적비교" localSheetId="8">#REF!</definedName>
    <definedName name="나._세입실적비교" localSheetId="10">#REF!</definedName>
    <definedName name="나._세입실적비교">#REF!</definedName>
    <definedName name="나._접수물량과_배달물량_비교">'[1]접수대배달'!$A$1</definedName>
    <definedName name="다._우편물량과_세입실적" localSheetId="0">#REF!</definedName>
    <definedName name="다._우편물량과_세입실적" localSheetId="1">#REF!</definedName>
    <definedName name="다._우편물량과_세입실적" localSheetId="4">#REF!</definedName>
    <definedName name="다._우편물량과_세입실적" localSheetId="7">#REF!</definedName>
    <definedName name="다._우편물량과_세입실적" localSheetId="8">#REF!</definedName>
    <definedName name="다._우편물량과_세입실적" localSheetId="10">#REF!</definedName>
    <definedName name="다._우편물량과_세입실적">#REF!</definedName>
    <definedName name="다._체신청별_접수물량">'[1]청별접수'!$A$1</definedName>
    <definedName name="라._종별_접수량_총괄">'[1]종별접수'!$A$1</definedName>
    <definedName name="라._체신청별_세입목표_대_실적" localSheetId="0">#REF!</definedName>
    <definedName name="라._체신청별_세입목표_대_실적" localSheetId="1">#REF!</definedName>
    <definedName name="라._체신청별_세입목표_대_실적" localSheetId="4">#REF!</definedName>
    <definedName name="라._체신청별_세입목표_대_실적" localSheetId="7">#REF!</definedName>
    <definedName name="라._체신청별_세입목표_대_실적" localSheetId="8">#REF!</definedName>
    <definedName name="라._체신청별_세입목표_대_실적" localSheetId="10">#REF!</definedName>
    <definedName name="라._체신청별_세입목표_대_실적">#REF!</definedName>
    <definedName name="마._종별_접수량_및_구성비__국내" localSheetId="0">#REF!</definedName>
    <definedName name="마._종별_접수량_및_구성비__국내" localSheetId="1">#REF!</definedName>
    <definedName name="마._종별_접수량_및_구성비__국내" localSheetId="4">#REF!</definedName>
    <definedName name="마._종별_접수량_및_구성비__국내" localSheetId="7">#REF!</definedName>
    <definedName name="마._종별_접수량_및_구성비__국내" localSheetId="8">#REF!</definedName>
    <definedName name="마._종별_접수량_및_구성비__국내" localSheetId="10">#REF!</definedName>
    <definedName name="마._종별_접수량_및_구성비__국내">#REF!</definedName>
    <definedName name="마._체신청별_전년대비_세입실적" localSheetId="0">#REF!</definedName>
    <definedName name="마._체신청별_전년대비_세입실적" localSheetId="1">#REF!</definedName>
    <definedName name="마._체신청별_전년대비_세입실적" localSheetId="4">#REF!</definedName>
    <definedName name="마._체신청별_전년대비_세입실적" localSheetId="7">#REF!</definedName>
    <definedName name="마._체신청별_전년대비_세입실적" localSheetId="8">#REF!</definedName>
    <definedName name="마._체신청별_전년대비_세입실적" localSheetId="10">#REF!</definedName>
    <definedName name="마._체신청별_전년대비_세입실적">#REF!</definedName>
    <definedName name="바._종별_접수량__국제" localSheetId="0">#REF!</definedName>
    <definedName name="바._종별_접수량__국제" localSheetId="1">#REF!</definedName>
    <definedName name="바._종별_접수량__국제" localSheetId="4">#REF!</definedName>
    <definedName name="바._종별_접수량__국제" localSheetId="7">#REF!</definedName>
    <definedName name="바._종별_접수량__국제" localSheetId="8">#REF!</definedName>
    <definedName name="바._종별_접수량__국제" localSheetId="10">#REF!</definedName>
    <definedName name="바._종별_접수량__국제">#REF!</definedName>
    <definedName name="바._항목별_세입실적">'[1]항목별세입'!$A$1</definedName>
    <definedName name="방조제" localSheetId="8">#REF!</definedName>
    <definedName name="방조제">#REF!</definedName>
    <definedName name="사._국제특급우편물_접수실적__당월">'[1]국제특급'!$A$1</definedName>
    <definedName name="사._요금별·후납_우편물량">'[1]별후납'!$A$1</definedName>
    <definedName name="세입비1">'[3]0110원본'!$A$1:$ET$32</definedName>
    <definedName name="식료품" localSheetId="4">#REF!</definedName>
    <definedName name="식료품" localSheetId="8">#REF!</definedName>
    <definedName name="식료품" localSheetId="10">#REF!</definedName>
    <definedName name="식료품">#REF!</definedName>
    <definedName name="ㅇㅇ" localSheetId="8">#REF!</definedName>
    <definedName name="ㅇㅇ">#REF!</definedName>
    <definedName name="ㅇㅇㅇㅇㅇ" localSheetId="8">#REF!</definedName>
    <definedName name="ㅇㅇㅇㅇㅇ">#REF!</definedName>
    <definedName name="우편" localSheetId="8">#REF!</definedName>
    <definedName name="우편">#REF!</definedName>
    <definedName name="읍면" localSheetId="8">#REF!</definedName>
    <definedName name="읍면">#REF!</definedName>
    <definedName name="읍면동" localSheetId="8">#REF!</definedName>
    <definedName name="읍면동">#REF!</definedName>
    <definedName name="이사분기" localSheetId="4">#REF!</definedName>
    <definedName name="이사분기" localSheetId="8">#REF!</definedName>
    <definedName name="이사분기" localSheetId="10">#REF!</definedName>
    <definedName name="이사분기">#REF!</definedName>
    <definedName name="인구이동" localSheetId="8">#REF!</definedName>
    <definedName name="인구이동">#REF!</definedName>
    <definedName name="일사분가" localSheetId="4">#REF!</definedName>
    <definedName name="일사분가" localSheetId="8">#REF!</definedName>
    <definedName name="일사분가" localSheetId="10">#REF!</definedName>
    <definedName name="일사분가">#REF!</definedName>
    <definedName name="일사분기" localSheetId="4">#REF!</definedName>
    <definedName name="일사분기" localSheetId="8">#REF!</definedName>
    <definedName name="일사분기" localSheetId="10">#REF!</definedName>
    <definedName name="일사분기">#REF!</definedName>
    <definedName name="자료제공" localSheetId="4">#REF!</definedName>
    <definedName name="자료제공" localSheetId="8">#REF!</definedName>
    <definedName name="자료제공" localSheetId="10">#REF!</definedName>
    <definedName name="자료제공">#REF!</definedName>
    <definedName name="자료제공__통계청_서산출장소__직__행정6급__성명__엄봉섭" localSheetId="8">#REF!</definedName>
    <definedName name="자료제공__통계청_서산출장소__직__행정6급__성명__엄봉섭">#REF!</definedName>
    <definedName name="저수지" localSheetId="8">#REF!</definedName>
    <definedName name="저수지">#REF!</definedName>
    <definedName name="접수종별" localSheetId="8">#REF!</definedName>
    <definedName name="접수종별">#REF!</definedName>
    <definedName name="하나" localSheetId="0">#REF!</definedName>
    <definedName name="하나" localSheetId="1">#REF!</definedName>
    <definedName name="하나" localSheetId="4">#REF!</definedName>
    <definedName name="하나" localSheetId="7">#REF!</definedName>
    <definedName name="하나" localSheetId="8">#REF!</definedName>
    <definedName name="하나" localSheetId="9">#REF!</definedName>
    <definedName name="하나" localSheetId="10">#REF!</definedName>
    <definedName name="하나">#REF!</definedName>
  </definedNames>
  <calcPr fullCalcOnLoad="1"/>
</workbook>
</file>

<file path=xl/comments12.xml><?xml version="1.0" encoding="utf-8"?>
<comments xmlns="http://schemas.openxmlformats.org/spreadsheetml/2006/main">
  <authors>
    <author>Boryeong</author>
    <author>user</author>
  </authors>
  <commentList>
    <comment ref="H7" authorId="0">
      <text>
        <r>
          <rPr>
            <b/>
            <sz val="9"/>
            <rFont val="굴림"/>
            <family val="3"/>
          </rPr>
          <t>도청서식에 없음</t>
        </r>
      </text>
    </comment>
    <comment ref="E6" authorId="1">
      <text>
        <r>
          <rPr>
            <b/>
            <sz val="9"/>
            <rFont val="돋움"/>
            <family val="3"/>
          </rPr>
          <t xml:space="preserve">총면적, 백사장, 시설물
해수욕장사업소
</t>
        </r>
      </text>
    </comment>
    <comment ref="L6" authorId="1">
      <text>
        <r>
          <rPr>
            <b/>
            <sz val="9"/>
            <rFont val="돋움"/>
            <family val="3"/>
          </rPr>
          <t xml:space="preserve">관광과
</t>
        </r>
      </text>
    </comment>
  </commentList>
</comments>
</file>

<file path=xl/comments9.xml><?xml version="1.0" encoding="utf-8"?>
<comments xmlns="http://schemas.openxmlformats.org/spreadsheetml/2006/main">
  <authors>
    <author>TG삼보</author>
  </authors>
  <commentList>
    <comment ref="A16" authorId="0">
      <text>
        <r>
          <rPr>
            <b/>
            <sz val="9"/>
            <rFont val="돋움"/>
            <family val="3"/>
          </rPr>
          <t xml:space="preserve">역폐지
</t>
        </r>
      </text>
    </comment>
    <comment ref="A21" authorId="0">
      <text>
        <r>
          <rPr>
            <b/>
            <sz val="9"/>
            <rFont val="돋움"/>
            <family val="3"/>
          </rPr>
          <t>역폐지</t>
        </r>
      </text>
    </comment>
  </commentList>
</comments>
</file>

<file path=xl/sharedStrings.xml><?xml version="1.0" encoding="utf-8"?>
<sst xmlns="http://schemas.openxmlformats.org/spreadsheetml/2006/main" count="995" uniqueCount="453">
  <si>
    <t>Unit : Each</t>
  </si>
  <si>
    <t>Year</t>
  </si>
  <si>
    <t>Gover-</t>
  </si>
  <si>
    <t>Com-</t>
  </si>
  <si>
    <t xml:space="preserve"> Passenger</t>
  </si>
  <si>
    <t>Special</t>
  </si>
  <si>
    <t>Motor</t>
  </si>
  <si>
    <t>Month</t>
  </si>
  <si>
    <t>Total</t>
  </si>
  <si>
    <t>nment</t>
  </si>
  <si>
    <t>Private</t>
  </si>
  <si>
    <t>mercial</t>
  </si>
  <si>
    <t>cars</t>
  </si>
  <si>
    <t>Buses</t>
  </si>
  <si>
    <t>Trucks</t>
  </si>
  <si>
    <t>cycle</t>
  </si>
  <si>
    <t>Jan.</t>
  </si>
  <si>
    <t>Feb.</t>
  </si>
  <si>
    <t>Mar.</t>
  </si>
  <si>
    <t>Apr.</t>
  </si>
  <si>
    <t>May</t>
  </si>
  <si>
    <t>Aug.</t>
  </si>
  <si>
    <t>Sept.</t>
  </si>
  <si>
    <t>Oct.</t>
  </si>
  <si>
    <t>Nov.</t>
  </si>
  <si>
    <t>Dec.</t>
  </si>
  <si>
    <t>Number</t>
  </si>
  <si>
    <t>Year</t>
  </si>
  <si>
    <t>-</t>
  </si>
  <si>
    <t>Travel agencies</t>
  </si>
  <si>
    <t>Dangjin-gun</t>
  </si>
  <si>
    <t>Source : Culture and Tourism Division</t>
  </si>
  <si>
    <t xml:space="preserve">TRANSPORTATION · TOURISM AND INFORMATION TELECOMMUNICATION   </t>
  </si>
  <si>
    <t xml:space="preserve">TRANSPORTATION · TOURISM AND INFORMATION COMMUNICATION   </t>
  </si>
  <si>
    <t>Unit : Person</t>
  </si>
  <si>
    <t>Source : Tourism Dep.</t>
  </si>
  <si>
    <t>…</t>
  </si>
  <si>
    <t>TRANSPORTATION · TOURISM AND INFORMATION TELECOMMUNICATION</t>
  </si>
  <si>
    <t>Paid tourist attractions</t>
  </si>
  <si>
    <t>Station</t>
  </si>
  <si>
    <t>Revenues</t>
  </si>
  <si>
    <t>Sending</t>
  </si>
  <si>
    <t>Cheongso Station</t>
  </si>
  <si>
    <t>Jupo Station</t>
  </si>
  <si>
    <t>Daecheon Station</t>
  </si>
  <si>
    <t>Nampo Station</t>
  </si>
  <si>
    <t>Ungcheon Station</t>
  </si>
  <si>
    <t>Ganchi Station</t>
  </si>
  <si>
    <t>Wonjuk Station</t>
  </si>
  <si>
    <t xml:space="preserve">1. Resistrated Moter Vehicles(Monthly) </t>
  </si>
  <si>
    <t>…</t>
  </si>
  <si>
    <t>Total</t>
  </si>
  <si>
    <t>Passenger cars</t>
  </si>
  <si>
    <t>Buses</t>
  </si>
  <si>
    <t>Truck</t>
  </si>
  <si>
    <t xml:space="preserve"> Special cars</t>
  </si>
  <si>
    <t>Motor cycle</t>
  </si>
  <si>
    <t>Government</t>
  </si>
  <si>
    <t>Commercial</t>
  </si>
  <si>
    <t>Unit : number, km</t>
  </si>
  <si>
    <t xml:space="preserve">     Unit : each, % </t>
  </si>
  <si>
    <t>TRANSPORTATION · TOURISM AND INFORMATION TELECOMMUNICATION</t>
  </si>
  <si>
    <t>Year</t>
  </si>
  <si>
    <t>Grand area</t>
  </si>
  <si>
    <t>Dressing</t>
  </si>
  <si>
    <t>resting place</t>
  </si>
  <si>
    <t>Number of</t>
  </si>
  <si>
    <t>Bathing place</t>
  </si>
  <si>
    <t>Area</t>
  </si>
  <si>
    <t>length</t>
  </si>
  <si>
    <t>Toilet</t>
  </si>
  <si>
    <t>rooms</t>
  </si>
  <si>
    <t>and observatory</t>
  </si>
  <si>
    <t>Daecheon beach</t>
  </si>
  <si>
    <t>Muchangpo beach</t>
  </si>
  <si>
    <t>Wonsando beach</t>
  </si>
  <si>
    <t>Yongdu beach</t>
  </si>
  <si>
    <t>Hodo beach</t>
  </si>
  <si>
    <t>Year</t>
  </si>
  <si>
    <t>11 교통·관광 및 정보통신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</si>
  <si>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대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</si>
  <si>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명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</si>
  <si>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관광과</t>
    </r>
  </si>
  <si>
    <r>
      <t xml:space="preserve">1. </t>
    </r>
    <r>
      <rPr>
        <b/>
        <sz val="18"/>
        <rFont val="바탕"/>
        <family val="1"/>
      </rPr>
      <t>자동차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등록</t>
    </r>
    <r>
      <rPr>
        <b/>
        <sz val="18"/>
        <rFont val="Times New Roman"/>
        <family val="1"/>
      </rPr>
      <t>(</t>
    </r>
    <r>
      <rPr>
        <b/>
        <sz val="18"/>
        <rFont val="바탕"/>
        <family val="1"/>
      </rPr>
      <t>월별</t>
    </r>
    <r>
      <rPr>
        <b/>
        <sz val="18"/>
        <rFont val="Times New Roman"/>
        <family val="1"/>
      </rPr>
      <t>)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</si>
  <si>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대</t>
    </r>
  </si>
  <si>
    <t>Grand Total</t>
  </si>
  <si>
    <t>Attached to buildings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</si>
  <si>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명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톤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천원</t>
    </r>
  </si>
  <si>
    <t>교통·관광 및 정보통신</t>
  </si>
  <si>
    <t xml:space="preserve">TRANSPORTATION · TOURISM AND INFORMATION TELECOMMUNICATION   </t>
  </si>
  <si>
    <t>TRANSPORTATION · TOURISM AND INFORMATION TELECOMMUNICATION</t>
  </si>
  <si>
    <t>Unit : Number</t>
  </si>
  <si>
    <t>종합
휴양업</t>
  </si>
  <si>
    <t>자동차
야영장업</t>
  </si>
  <si>
    <t>관광
유람선업</t>
  </si>
  <si>
    <t>관광
공연장업</t>
  </si>
  <si>
    <t>외국인전용
유흥음식점업</t>
  </si>
  <si>
    <t>관광
식당업</t>
  </si>
  <si>
    <t>관광
사진업</t>
  </si>
  <si>
    <t>관광
궤도업</t>
  </si>
  <si>
    <t>Gen
-eral</t>
  </si>
  <si>
    <t>Over
-seas</t>
  </si>
  <si>
    <t>Dom
-estic</t>
  </si>
  <si>
    <t>Motorist convenience facilities</t>
  </si>
  <si>
    <t>Tourism Photo
-graphy</t>
  </si>
  <si>
    <t xml:space="preserve"> 주 : 1) 여행업에서 하나의 사업체가 국내여행업과 국외여행업 모두 등록한 경우 국내·외여행업으로 분류</t>
  </si>
  <si>
    <t xml:space="preserve">       2)기타호텔업에는 수상관광호텔업, 한국전통호텔업, 호스텔업이 포함</t>
  </si>
  <si>
    <t xml:space="preserve">       3)관광편의시설업 중 한옥체험업은 2009년 관광진흥법규 개정에 의거 2009년부터 대상업종으로 추가</t>
  </si>
  <si>
    <t>국내외
여행업</t>
  </si>
  <si>
    <r>
      <t xml:space="preserve">2. </t>
    </r>
    <r>
      <rPr>
        <b/>
        <sz val="18"/>
        <rFont val="바탕"/>
        <family val="1"/>
      </rPr>
      <t>업종별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운수업체</t>
    </r>
  </si>
  <si>
    <t>Jun.</t>
  </si>
  <si>
    <t>Jul.</t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</si>
  <si>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개수</t>
    </r>
    <r>
      <rPr>
        <sz val="11"/>
        <rFont val="Times New Roman"/>
        <family val="1"/>
      </rPr>
      <t>, km</t>
    </r>
  </si>
  <si>
    <r>
      <rPr>
        <sz val="10"/>
        <rFont val="바탕"/>
        <family val="1"/>
      </rPr>
      <t>단위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대</t>
    </r>
    <r>
      <rPr>
        <sz val="10"/>
        <rFont val="Times New Roman"/>
        <family val="1"/>
      </rPr>
      <t>, %</t>
    </r>
  </si>
  <si>
    <t>11. 교통·관광 및 정보통신</t>
  </si>
  <si>
    <t>11. 교통·관광 및 정보통신</t>
  </si>
  <si>
    <t>11. 교통·관광 및 정보통신</t>
  </si>
  <si>
    <t>관광극장유흥업</t>
  </si>
  <si>
    <t>…</t>
  </si>
  <si>
    <t>2015</t>
  </si>
  <si>
    <t>해수욕장지정해제</t>
  </si>
  <si>
    <t>2016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</si>
  <si>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민원지적과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</si>
  <si>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교통과</t>
    </r>
  </si>
  <si>
    <r>
      <t xml:space="preserve"> </t>
    </r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도로과</t>
    </r>
  </si>
  <si>
    <t>Source : Civil Affairs Cadastral Dep.</t>
  </si>
  <si>
    <t>Source : Transportation Dep.</t>
  </si>
  <si>
    <r>
      <t xml:space="preserve"> </t>
    </r>
    <r>
      <rPr>
        <sz val="10"/>
        <rFont val="바탕"/>
        <family val="1"/>
      </rPr>
      <t>자료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교통과</t>
    </r>
  </si>
  <si>
    <t>2017</t>
  </si>
  <si>
    <t>단위 : 대</t>
  </si>
  <si>
    <t>Unit : each</t>
  </si>
  <si>
    <t xml:space="preserve">LPG </t>
  </si>
  <si>
    <t>Source : Ministry of Land Infrstructure and Transport</t>
  </si>
  <si>
    <t>2018</t>
  </si>
  <si>
    <t>-</t>
  </si>
  <si>
    <t>…</t>
  </si>
  <si>
    <t xml:space="preserve"> 자료 : 「자동차등록현황」국토교통부 자동차정책과, 차량등록사업소</t>
  </si>
  <si>
    <t>CNG</t>
  </si>
  <si>
    <t>Source : Daejeon Chungcheong Regional HQ of KORAIL</t>
  </si>
  <si>
    <t>2019</t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</si>
  <si>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해수욕장경영과</t>
    </r>
  </si>
  <si>
    <t>Note: 1)  Excluded Motor cycle</t>
  </si>
  <si>
    <t>연    별</t>
  </si>
  <si>
    <t>Compressed</t>
  </si>
  <si>
    <t>Natural Gas</t>
  </si>
  <si>
    <t>Gasoline</t>
  </si>
  <si>
    <t xml:space="preserve"> Liquified</t>
  </si>
  <si>
    <t>Petroleum Gas</t>
  </si>
  <si>
    <t>Diesel</t>
  </si>
  <si>
    <t>Electronic</t>
  </si>
  <si>
    <t xml:space="preserve"> Hybrid</t>
  </si>
  <si>
    <t xml:space="preserve"> Hydrogen</t>
  </si>
  <si>
    <t>Other fuel</t>
  </si>
  <si>
    <t>Note: 1) Excluding Motorcycle</t>
  </si>
  <si>
    <t>1-1. Resisterated Moter Vehicles (2-1)</t>
  </si>
  <si>
    <t>2. Transportation Companies by Business Type</t>
  </si>
  <si>
    <t>Unit : place, each</t>
  </si>
  <si>
    <t>Establishments</t>
  </si>
  <si>
    <t>No. of cars</t>
  </si>
  <si>
    <t>연    별</t>
  </si>
  <si>
    <t>3. Transportation by Business Type of Commercial Vehicles</t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</si>
  <si>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: </t>
    </r>
    <r>
      <rPr>
        <sz val="9"/>
        <rFont val="바탕"/>
        <family val="1"/>
      </rPr>
      <t>여객</t>
    </r>
    <r>
      <rPr>
        <sz val="9"/>
        <rFont val="Times New Roman"/>
        <family val="1"/>
      </rPr>
      <t>/</t>
    </r>
    <r>
      <rPr>
        <sz val="9"/>
        <rFont val="바탕"/>
        <family val="1"/>
      </rPr>
      <t>명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화물</t>
    </r>
    <r>
      <rPr>
        <sz val="9"/>
        <rFont val="Times New Roman"/>
        <family val="1"/>
      </rPr>
      <t>/</t>
    </r>
    <r>
      <rPr>
        <sz val="9"/>
        <rFont val="바탕"/>
        <family val="1"/>
      </rPr>
      <t>톤</t>
    </r>
  </si>
  <si>
    <t>Unit : passenger/person, freight/ton</t>
  </si>
  <si>
    <r>
      <t xml:space="preserve">4. </t>
    </r>
    <r>
      <rPr>
        <b/>
        <sz val="18"/>
        <rFont val="바탕"/>
        <family val="1"/>
      </rPr>
      <t>천연가스버스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현황</t>
    </r>
    <r>
      <rPr>
        <b/>
        <sz val="18"/>
        <rFont val="Times New Roman"/>
        <family val="1"/>
      </rPr>
      <t xml:space="preserve">  CNG Buses</t>
    </r>
  </si>
  <si>
    <t>연    별</t>
  </si>
  <si>
    <t>연    별</t>
  </si>
  <si>
    <r>
      <t xml:space="preserve"> </t>
    </r>
    <r>
      <rPr>
        <sz val="11"/>
        <rFont val="바탕"/>
        <family val="1"/>
      </rPr>
      <t>주</t>
    </r>
    <r>
      <rPr>
        <sz val="11"/>
        <rFont val="Times New Roman"/>
        <family val="1"/>
      </rPr>
      <t xml:space="preserve">: </t>
    </r>
    <r>
      <rPr>
        <sz val="11"/>
        <rFont val="바탕"/>
        <family val="1"/>
      </rPr>
      <t>자전거도로는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편도기준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양방향인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경우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각각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인정</t>
    </r>
    <r>
      <rPr>
        <sz val="11"/>
        <rFont val="Times New Roman"/>
        <family val="1"/>
      </rPr>
      <t>)</t>
    </r>
  </si>
  <si>
    <t>Note: Bicycle Paths based on one-way (For two-way path, count as two).</t>
  </si>
  <si>
    <t>Source : Road Dep.</t>
  </si>
  <si>
    <r>
      <t xml:space="preserve">6. </t>
    </r>
    <r>
      <rPr>
        <b/>
        <sz val="18"/>
        <rFont val="바탕"/>
        <family val="1"/>
      </rPr>
      <t>주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차</t>
    </r>
    <r>
      <rPr>
        <b/>
        <sz val="18"/>
        <rFont val="Times New Roman"/>
        <family val="1"/>
      </rPr>
      <t xml:space="preserve">  </t>
    </r>
    <r>
      <rPr>
        <b/>
        <sz val="18"/>
        <rFont val="바탕"/>
        <family val="1"/>
      </rPr>
      <t>장</t>
    </r>
  </si>
  <si>
    <t>6. Parking  Lot</t>
  </si>
  <si>
    <t>Unit : number, plane</t>
  </si>
  <si>
    <t>Plane</t>
  </si>
  <si>
    <t>연    별</t>
  </si>
  <si>
    <t>면   수</t>
  </si>
  <si>
    <t>Unit : person, ton, 1,000 won</t>
  </si>
  <si>
    <t>On-boarding</t>
  </si>
  <si>
    <t>Off-boarding</t>
  </si>
  <si>
    <t>Arriving</t>
  </si>
  <si>
    <r>
      <t xml:space="preserve">7. </t>
    </r>
    <r>
      <rPr>
        <b/>
        <sz val="18"/>
        <rFont val="바탕"/>
        <family val="1"/>
      </rPr>
      <t>철</t>
    </r>
    <r>
      <rPr>
        <b/>
        <sz val="18"/>
        <rFont val="Times New Roman"/>
        <family val="1"/>
      </rPr>
      <t xml:space="preserve">   </t>
    </r>
    <r>
      <rPr>
        <b/>
        <sz val="18"/>
        <rFont val="바탕"/>
        <family val="1"/>
      </rPr>
      <t>도</t>
    </r>
    <r>
      <rPr>
        <b/>
        <sz val="18"/>
        <rFont val="Times New Roman"/>
        <family val="1"/>
      </rPr>
      <t xml:space="preserve">   </t>
    </r>
    <r>
      <rPr>
        <b/>
        <sz val="18"/>
        <rFont val="바탕"/>
        <family val="1"/>
      </rPr>
      <t>수</t>
    </r>
    <r>
      <rPr>
        <b/>
        <sz val="18"/>
        <rFont val="Times New Roman"/>
        <family val="1"/>
      </rPr>
      <t xml:space="preserve">   </t>
    </r>
    <r>
      <rPr>
        <b/>
        <sz val="18"/>
        <rFont val="바탕"/>
        <family val="1"/>
      </rPr>
      <t>송</t>
    </r>
  </si>
  <si>
    <t>7.  Railway Transportation</t>
  </si>
  <si>
    <t>8. 관광사업체 등록(2-1)</t>
  </si>
  <si>
    <t>8. Registration of Tourist Service Establishments(2-1)</t>
  </si>
  <si>
    <t>8. 관광사업체 등록(2-2)</t>
  </si>
  <si>
    <t>8. Registration of Tourist Service Establishments(2-2)</t>
  </si>
  <si>
    <t>Overseas and Domestic</t>
  </si>
  <si>
    <t xml:space="preserve"> Tourism Hotels</t>
  </si>
  <si>
    <t>Tourism Recreational Commodities</t>
  </si>
  <si>
    <t>Resort condominiums</t>
  </si>
  <si>
    <t>Small and Medium Recreation Services</t>
  </si>
  <si>
    <t xml:space="preserve">Large Recreation Complexes </t>
  </si>
  <si>
    <t>Sightseeing Cruises</t>
  </si>
  <si>
    <t>Tourism Theater and Theatrical performances</t>
  </si>
  <si>
    <t>Year</t>
  </si>
  <si>
    <t xml:space="preserve"> International Convention Services</t>
  </si>
  <si>
    <t xml:space="preserve"> Venue &amp; Facility</t>
  </si>
  <si>
    <t>Planning &amp; Organizing</t>
  </si>
  <si>
    <t>Casinos</t>
  </si>
  <si>
    <t>Amusement Parks</t>
  </si>
  <si>
    <t xml:space="preserve">Large Amusement Complexes </t>
  </si>
  <si>
    <t xml:space="preserve"> General Amusement Parks</t>
  </si>
  <si>
    <t>Other Amesement Facilities</t>
  </si>
  <si>
    <t>Entertainment Restaurant &amp; Bars</t>
  </si>
  <si>
    <t xml:space="preserve">Entertainment Restaurant &amp; Bars with Theater </t>
  </si>
  <si>
    <t>Entertainment Restaurant &amp; Bars for Foreigners Only</t>
  </si>
  <si>
    <t>Tourism Restaurants</t>
  </si>
  <si>
    <t>Tourism Pension</t>
  </si>
  <si>
    <t xml:space="preserve"> Aerial Tram</t>
  </si>
  <si>
    <t>Traditional Korean Domicile Experiences</t>
  </si>
  <si>
    <t>Year</t>
  </si>
  <si>
    <t>연    별</t>
  </si>
  <si>
    <t>연    별</t>
  </si>
  <si>
    <t xml:space="preserve">       4) 외국인관광도시민박업은 2016년 관광진흥법 개정에 따라 관광객이용시설업으로 재 분류</t>
  </si>
  <si>
    <t xml:space="preserve">Guesthouses/B&amp;Bs for Foreign Tourists </t>
  </si>
  <si>
    <t>Other Tourism Commodities</t>
  </si>
  <si>
    <t>관광순환버스업</t>
  </si>
  <si>
    <t>Tour Buses</t>
  </si>
  <si>
    <t>관광면세업</t>
  </si>
  <si>
    <t xml:space="preserve"> Duty-Free Trading</t>
  </si>
  <si>
    <t xml:space="preserve"> Tourism Support Services </t>
  </si>
  <si>
    <t xml:space="preserve"> Tourism Transportation Terminals</t>
  </si>
  <si>
    <t xml:space="preserve">       5) 관광편의시설업 중 관광펜션업은 2003년 관광진흥법규 개정에 따라 2003년부터 대상업종으로 추가</t>
  </si>
  <si>
    <t xml:space="preserve">       6) 관광편의시설업 중 관광지원서비스업은 2019년 관광진흥법규 개정에 따라 2019년부터 대상업종으로 추가</t>
  </si>
  <si>
    <t>Note: 1) An establishment registered to both domestic and overseas travel agencies shall be classified as Domestic &amp; Overseas Travel Agencies.</t>
  </si>
  <si>
    <t xml:space="preserve">         2) Other Hotels include Floating Tourism Hotels, Korea Traditional Hotels, Hostels, etc</t>
  </si>
  <si>
    <t xml:space="preserve">         3) Since 2009, the survey has covered the 'Traditional Korean House Stay' business under 'Other Tourism Commodities' in accordance with the 2009 revision of
              the Tourism Promotion Act. </t>
  </si>
  <si>
    <t xml:space="preserve">         4) Guesthouse/B&amp;B for Foreign Tourists' business has been reclassified into 'Other Tourism Commodities' according to the 2016 revision of the Tourism Promotion Act.</t>
  </si>
  <si>
    <t xml:space="preserve">         5) Since 2003, the survey has covered the 'Tourism Pension' business under 'Other Tourism Commodities' in accordance with the 2003 revision of
              the Tourism Promotion Act.</t>
  </si>
  <si>
    <t xml:space="preserve">         6) Since 2019, the survey has covered the 'Tourism Support Services' business under 'Other Tourism Commodities' in accordance with the 2019 revision of
              the Tourism Promotion Act.</t>
  </si>
  <si>
    <r>
      <t xml:space="preserve">9. </t>
    </r>
    <r>
      <rPr>
        <b/>
        <sz val="18"/>
        <rFont val="바탕"/>
        <family val="1"/>
      </rPr>
      <t>주요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관광지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방문객수</t>
    </r>
    <r>
      <rPr>
        <b/>
        <sz val="18"/>
        <rFont val="Times New Roman"/>
        <family val="1"/>
      </rPr>
      <t xml:space="preserve"> </t>
    </r>
  </si>
  <si>
    <t>9. Number of Visitors to Major Attractions</t>
  </si>
  <si>
    <t>No. of tourist attractions</t>
  </si>
  <si>
    <t xml:space="preserve"> Visitors</t>
  </si>
  <si>
    <t>Free tourist</t>
  </si>
  <si>
    <t>attractions</t>
  </si>
  <si>
    <r>
      <t xml:space="preserve"> </t>
    </r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주요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관광지만을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대상으로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방문객수를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중복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집계하였기에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실제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방문객수와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차이가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있을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있음</t>
    </r>
  </si>
  <si>
    <t>Note: Number of Visitors counted visitors at major tourist sites only and may be different from the actual number of visitors.</t>
  </si>
  <si>
    <r>
      <t xml:space="preserve">10. </t>
    </r>
    <r>
      <rPr>
        <b/>
        <sz val="18"/>
        <rFont val="바탕"/>
        <family val="1"/>
      </rPr>
      <t>해수욕장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이용</t>
    </r>
  </si>
  <si>
    <t>10. Use of Sea Bathing Resorts</t>
  </si>
  <si>
    <t>단위 : ㎡ , km, 개소, 명</t>
  </si>
  <si>
    <r>
      <t xml:space="preserve">Unit : </t>
    </r>
    <r>
      <rPr>
        <sz val="11"/>
        <rFont val="바탕"/>
        <family val="1"/>
      </rPr>
      <t>㎡</t>
    </r>
    <r>
      <rPr>
        <sz val="11"/>
        <rFont val="Times New Roman"/>
        <family val="1"/>
      </rPr>
      <t>, km, number, person</t>
    </r>
  </si>
  <si>
    <t>Shower rooms</t>
  </si>
  <si>
    <t xml:space="preserve">Diving </t>
  </si>
  <si>
    <t>stand</t>
  </si>
  <si>
    <t xml:space="preserve">Observatory </t>
  </si>
  <si>
    <t>Water</t>
  </si>
  <si>
    <t>supply</t>
  </si>
  <si>
    <t>visitors</t>
  </si>
  <si>
    <r>
      <rPr>
        <sz val="9"/>
        <color indexed="56"/>
        <rFont val="바탕"/>
        <family val="1"/>
      </rPr>
      <t>주</t>
    </r>
    <r>
      <rPr>
        <sz val="9"/>
        <color indexed="56"/>
        <rFont val="Times New Roman"/>
        <family val="1"/>
      </rPr>
      <t>:  2016</t>
    </r>
    <r>
      <rPr>
        <sz val="9"/>
        <color indexed="56"/>
        <rFont val="바탕"/>
        <family val="1"/>
      </rPr>
      <t>년부터</t>
    </r>
    <r>
      <rPr>
        <sz val="9"/>
        <color indexed="56"/>
        <rFont val="Times New Roman"/>
        <family val="1"/>
      </rPr>
      <t xml:space="preserve"> </t>
    </r>
    <r>
      <rPr>
        <sz val="9"/>
        <color indexed="56"/>
        <rFont val="바탕"/>
        <family val="1"/>
      </rPr>
      <t>지정해제</t>
    </r>
    <r>
      <rPr>
        <sz val="9"/>
        <color indexed="56"/>
        <rFont val="Times New Roman"/>
        <family val="1"/>
      </rPr>
      <t xml:space="preserve"> </t>
    </r>
    <r>
      <rPr>
        <sz val="9"/>
        <color indexed="56"/>
        <rFont val="바탕"/>
        <family val="1"/>
      </rPr>
      <t>해수욕장</t>
    </r>
    <r>
      <rPr>
        <sz val="9"/>
        <color indexed="56"/>
        <rFont val="Times New Roman"/>
        <family val="1"/>
      </rPr>
      <t xml:space="preserve"> </t>
    </r>
    <r>
      <rPr>
        <sz val="9"/>
        <color indexed="56"/>
        <rFont val="바탕"/>
        <family val="1"/>
      </rPr>
      <t>제외</t>
    </r>
    <r>
      <rPr>
        <sz val="9"/>
        <color indexed="56"/>
        <rFont val="Times New Roman"/>
        <family val="1"/>
      </rPr>
      <t xml:space="preserve">( 2015. 6. 16 </t>
    </r>
    <r>
      <rPr>
        <sz val="9"/>
        <color indexed="56"/>
        <rFont val="바탕"/>
        <family val="1"/>
      </rPr>
      <t>해수욕장</t>
    </r>
    <r>
      <rPr>
        <sz val="9"/>
        <color indexed="56"/>
        <rFont val="Times New Roman"/>
        <family val="1"/>
      </rPr>
      <t xml:space="preserve"> </t>
    </r>
    <r>
      <rPr>
        <sz val="9"/>
        <color indexed="56"/>
        <rFont val="바탕"/>
        <family val="1"/>
      </rPr>
      <t>지정</t>
    </r>
    <r>
      <rPr>
        <sz val="9"/>
        <color indexed="56"/>
        <rFont val="Times New Roman"/>
        <family val="1"/>
      </rPr>
      <t xml:space="preserve"> </t>
    </r>
    <r>
      <rPr>
        <sz val="9"/>
        <color indexed="56"/>
        <rFont val="바탕"/>
        <family val="1"/>
      </rPr>
      <t>해제</t>
    </r>
    <r>
      <rPr>
        <sz val="9"/>
        <color indexed="56"/>
        <rFont val="Times New Roman"/>
        <family val="1"/>
      </rPr>
      <t>)</t>
    </r>
  </si>
  <si>
    <t>Source : Beach administration Dep.</t>
  </si>
  <si>
    <t>연         별</t>
  </si>
  <si>
    <r>
      <rPr>
        <sz val="9"/>
        <rFont val="바탕"/>
        <family val="1"/>
      </rPr>
      <t>연</t>
    </r>
    <r>
      <rPr>
        <sz val="9"/>
        <rFont val="Times New Roman"/>
        <family val="1"/>
      </rPr>
      <t xml:space="preserve">    </t>
    </r>
    <r>
      <rPr>
        <sz val="9"/>
        <rFont val="바탕"/>
        <family val="1"/>
      </rPr>
      <t>별
월</t>
    </r>
    <r>
      <rPr>
        <sz val="9"/>
        <rFont val="Times New Roman"/>
        <family val="1"/>
      </rPr>
      <t xml:space="preserve">     </t>
    </r>
    <r>
      <rPr>
        <sz val="9"/>
        <rFont val="바탕"/>
        <family val="1"/>
      </rPr>
      <t>별</t>
    </r>
  </si>
  <si>
    <r>
      <rPr>
        <sz val="9"/>
        <rFont val="바탕"/>
        <family val="1"/>
      </rPr>
      <t>합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계</t>
    </r>
    <r>
      <rPr>
        <vertAlign val="superscript"/>
        <sz val="9"/>
        <rFont val="Times New Roman"/>
        <family val="1"/>
      </rPr>
      <t xml:space="preserve"> 1)</t>
    </r>
  </si>
  <si>
    <r>
      <t xml:space="preserve">  </t>
    </r>
    <r>
      <rPr>
        <sz val="9"/>
        <rFont val="바탕"/>
        <family val="1"/>
      </rPr>
      <t>승용차</t>
    </r>
  </si>
  <si>
    <r>
      <t xml:space="preserve">  </t>
    </r>
    <r>
      <rPr>
        <sz val="9"/>
        <rFont val="바탕"/>
        <family val="1"/>
      </rPr>
      <t>승합차</t>
    </r>
  </si>
  <si>
    <r>
      <t xml:space="preserve">  </t>
    </r>
    <r>
      <rPr>
        <sz val="9"/>
        <rFont val="바탕"/>
        <family val="1"/>
      </rPr>
      <t>화물차</t>
    </r>
  </si>
  <si>
    <r>
      <t xml:space="preserve">  </t>
    </r>
    <r>
      <rPr>
        <sz val="9"/>
        <rFont val="바탕"/>
        <family val="1"/>
      </rPr>
      <t>특수차</t>
    </r>
  </si>
  <si>
    <r>
      <rPr>
        <sz val="9"/>
        <rFont val="바탕"/>
        <family val="1"/>
      </rPr>
      <t>이륜자동차</t>
    </r>
  </si>
  <si>
    <r>
      <rPr>
        <sz val="9"/>
        <rFont val="바탕"/>
        <family val="1"/>
      </rPr>
      <t>관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용</t>
    </r>
  </si>
  <si>
    <r>
      <rPr>
        <sz val="9"/>
        <rFont val="바탕"/>
        <family val="1"/>
      </rPr>
      <t>자가용</t>
    </r>
  </si>
  <si>
    <r>
      <rPr>
        <sz val="9"/>
        <rFont val="바탕"/>
        <family val="1"/>
      </rPr>
      <t>영업용</t>
    </r>
  </si>
  <si>
    <r>
      <rPr>
        <sz val="9"/>
        <rFont val="바탕"/>
        <family val="1"/>
      </rPr>
      <t>관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용</t>
    </r>
  </si>
  <si>
    <r>
      <t>1</t>
    </r>
    <r>
      <rPr>
        <sz val="9"/>
        <rFont val="바탕"/>
        <family val="1"/>
      </rPr>
      <t>월</t>
    </r>
  </si>
  <si>
    <r>
      <t>2</t>
    </r>
    <r>
      <rPr>
        <sz val="9"/>
        <rFont val="바탕"/>
        <family val="1"/>
      </rPr>
      <t>월</t>
    </r>
  </si>
  <si>
    <r>
      <t>3</t>
    </r>
    <r>
      <rPr>
        <sz val="9"/>
        <rFont val="바탕"/>
        <family val="1"/>
      </rPr>
      <t>월</t>
    </r>
  </si>
  <si>
    <r>
      <t>4</t>
    </r>
    <r>
      <rPr>
        <sz val="9"/>
        <rFont val="바탕"/>
        <family val="1"/>
      </rPr>
      <t>월</t>
    </r>
  </si>
  <si>
    <r>
      <t>5</t>
    </r>
    <r>
      <rPr>
        <sz val="9"/>
        <rFont val="바탕"/>
        <family val="1"/>
      </rPr>
      <t>월</t>
    </r>
  </si>
  <si>
    <r>
      <t>6</t>
    </r>
    <r>
      <rPr>
        <sz val="9"/>
        <rFont val="바탕"/>
        <family val="1"/>
      </rPr>
      <t>월</t>
    </r>
  </si>
  <si>
    <r>
      <t>7</t>
    </r>
    <r>
      <rPr>
        <sz val="9"/>
        <rFont val="바탕"/>
        <family val="1"/>
      </rPr>
      <t>월</t>
    </r>
  </si>
  <si>
    <r>
      <t>8</t>
    </r>
    <r>
      <rPr>
        <sz val="9"/>
        <rFont val="바탕"/>
        <family val="1"/>
      </rPr>
      <t>월</t>
    </r>
  </si>
  <si>
    <r>
      <t>9</t>
    </r>
    <r>
      <rPr>
        <sz val="9"/>
        <rFont val="바탕"/>
        <family val="1"/>
      </rPr>
      <t>월</t>
    </r>
  </si>
  <si>
    <r>
      <t>10</t>
    </r>
    <r>
      <rPr>
        <sz val="9"/>
        <rFont val="바탕"/>
        <family val="1"/>
      </rPr>
      <t>월</t>
    </r>
  </si>
  <si>
    <r>
      <t>11</t>
    </r>
    <r>
      <rPr>
        <sz val="9"/>
        <rFont val="바탕"/>
        <family val="1"/>
      </rPr>
      <t>월</t>
    </r>
  </si>
  <si>
    <r>
      <t>12</t>
    </r>
    <r>
      <rPr>
        <sz val="9"/>
        <rFont val="바탕"/>
        <family val="1"/>
      </rPr>
      <t>월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</si>
  <si>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: 1) </t>
    </r>
    <r>
      <rPr>
        <sz val="9"/>
        <rFont val="바탕"/>
        <family val="1"/>
      </rPr>
      <t>이륜자동차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미포함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매월말현재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등록상황임</t>
    </r>
  </si>
  <si>
    <r>
      <t xml:space="preserve">1-1. </t>
    </r>
    <r>
      <rPr>
        <b/>
        <sz val="18"/>
        <rFont val="바탕"/>
        <family val="1"/>
      </rPr>
      <t>자동차등록</t>
    </r>
    <r>
      <rPr>
        <b/>
        <sz val="18"/>
        <rFont val="Times New Roman"/>
        <family val="1"/>
      </rPr>
      <t>(2-1)</t>
    </r>
  </si>
  <si>
    <r>
      <t xml:space="preserve">1-1. </t>
    </r>
    <r>
      <rPr>
        <b/>
        <sz val="18"/>
        <rFont val="바탕"/>
        <family val="1"/>
      </rPr>
      <t>자동차등록</t>
    </r>
    <r>
      <rPr>
        <b/>
        <sz val="18"/>
        <rFont val="Times New Roman"/>
        <family val="1"/>
      </rPr>
      <t>(2-2)</t>
    </r>
  </si>
  <si>
    <r>
      <t xml:space="preserve">1-1. Registered Motor Vehicles by Si </t>
    </r>
    <r>
      <rPr>
        <b/>
        <sz val="18"/>
        <rFont val="바탕"/>
        <family val="1"/>
      </rPr>
      <t>＆</t>
    </r>
    <r>
      <rPr>
        <b/>
        <sz val="18"/>
        <rFont val="Times New Roman"/>
        <family val="1"/>
      </rPr>
      <t xml:space="preserve"> Gun(2-2)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</si>
  <si>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계</t>
    </r>
    <r>
      <rPr>
        <vertAlign val="superscript"/>
        <sz val="11"/>
        <rFont val="Times New Roman"/>
        <family val="1"/>
      </rPr>
      <t xml:space="preserve"> 1)</t>
    </r>
  </si>
  <si>
    <r>
      <rPr>
        <sz val="11"/>
        <rFont val="바탕"/>
        <family val="1"/>
      </rPr>
      <t>승용차</t>
    </r>
  </si>
  <si>
    <r>
      <rPr>
        <sz val="11"/>
        <rFont val="바탕"/>
        <family val="1"/>
      </rPr>
      <t>승합차</t>
    </r>
  </si>
  <si>
    <r>
      <rPr>
        <sz val="11"/>
        <rFont val="바탕"/>
        <family val="1"/>
      </rPr>
      <t>화물차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</si>
  <si>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>특수차</t>
    </r>
  </si>
  <si>
    <r>
      <rPr>
        <sz val="11"/>
        <rFont val="바탕"/>
        <family val="1"/>
      </rPr>
      <t>이륜자동차</t>
    </r>
  </si>
  <si>
    <r>
      <rPr>
        <sz val="11"/>
        <rFont val="바탕"/>
        <family val="1"/>
      </rPr>
      <t>관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용</t>
    </r>
  </si>
  <si>
    <r>
      <rPr>
        <sz val="11"/>
        <rFont val="바탕"/>
        <family val="1"/>
      </rPr>
      <t>자가용</t>
    </r>
  </si>
  <si>
    <r>
      <rPr>
        <sz val="11"/>
        <rFont val="바탕"/>
        <family val="1"/>
      </rPr>
      <t>영업용</t>
    </r>
  </si>
  <si>
    <r>
      <rPr>
        <sz val="11"/>
        <rFont val="바탕"/>
        <family val="1"/>
      </rPr>
      <t>관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용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</si>
  <si>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민원지적과</t>
    </r>
  </si>
  <si>
    <r>
      <rPr>
        <b/>
        <sz val="14"/>
        <rFont val="Times New Roman"/>
        <family val="1"/>
      </rPr>
      <t xml:space="preserve">1-2. </t>
    </r>
    <r>
      <rPr>
        <b/>
        <sz val="14"/>
        <rFont val="HY중고딕"/>
        <family val="1"/>
      </rPr>
      <t>자동차연료종류별</t>
    </r>
    <r>
      <rPr>
        <b/>
        <sz val="14"/>
        <rFont val="Times New Roman"/>
        <family val="1"/>
      </rPr>
      <t xml:space="preserve"> </t>
    </r>
    <r>
      <rPr>
        <b/>
        <sz val="14"/>
        <rFont val="HY중고딕"/>
        <family val="1"/>
      </rPr>
      <t>등록</t>
    </r>
    <r>
      <rPr>
        <b/>
        <sz val="14"/>
        <rFont val="Times New Roman"/>
        <family val="1"/>
      </rPr>
      <t xml:space="preserve"> Registered Motor Vehicles</t>
    </r>
  </si>
  <si>
    <r>
      <rPr>
        <sz val="11"/>
        <rFont val="바탕"/>
        <family val="1"/>
      </rPr>
      <t>연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</si>
  <si>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승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용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차
</t>
    </r>
    <r>
      <rPr>
        <sz val="11"/>
        <rFont val="Times New Roman"/>
        <family val="1"/>
      </rPr>
      <t>Passenger cars</t>
    </r>
  </si>
  <si>
    <r>
      <rPr>
        <sz val="11"/>
        <rFont val="바탕"/>
        <family val="1"/>
      </rPr>
      <t>승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차
</t>
    </r>
    <r>
      <rPr>
        <sz val="11"/>
        <rFont val="Times New Roman"/>
        <family val="1"/>
      </rPr>
      <t xml:space="preserve">Buses </t>
    </r>
  </si>
  <si>
    <r>
      <rPr>
        <sz val="11"/>
        <rFont val="바탕"/>
        <family val="1"/>
      </rPr>
      <t>화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차
</t>
    </r>
    <r>
      <rPr>
        <sz val="11"/>
        <rFont val="Times New Roman"/>
        <family val="1"/>
      </rPr>
      <t>Trucks</t>
    </r>
  </si>
  <si>
    <r>
      <rPr>
        <sz val="11"/>
        <rFont val="바탕"/>
        <family val="1"/>
      </rPr>
      <t>특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차
</t>
    </r>
    <r>
      <rPr>
        <sz val="11"/>
        <rFont val="Times New Roman"/>
        <family val="1"/>
      </rPr>
      <t xml:space="preserve">Special cars </t>
    </r>
  </si>
  <si>
    <r>
      <rPr>
        <sz val="11"/>
        <rFont val="바탕"/>
        <family val="1"/>
      </rPr>
      <t>휘발유</t>
    </r>
  </si>
  <si>
    <r>
      <rPr>
        <sz val="11"/>
        <rFont val="바탕"/>
        <family val="1"/>
      </rPr>
      <t>경유</t>
    </r>
  </si>
  <si>
    <r>
      <rPr>
        <sz val="11"/>
        <rFont val="바탕"/>
        <family val="1"/>
      </rPr>
      <t>전기</t>
    </r>
  </si>
  <si>
    <r>
      <rPr>
        <sz val="11"/>
        <rFont val="바탕"/>
        <family val="1"/>
      </rPr>
      <t>하이
브리드</t>
    </r>
    <r>
      <rPr>
        <vertAlign val="superscript"/>
        <sz val="11"/>
        <rFont val="Times New Roman"/>
        <family val="1"/>
      </rPr>
      <t>2)</t>
    </r>
  </si>
  <si>
    <r>
      <rPr>
        <sz val="11"/>
        <rFont val="바탕"/>
        <family val="1"/>
      </rPr>
      <t>수소</t>
    </r>
  </si>
  <si>
    <r>
      <rPr>
        <sz val="11"/>
        <rFont val="바탕"/>
        <family val="1"/>
      </rPr>
      <t>기타연료</t>
    </r>
  </si>
  <si>
    <r>
      <rPr>
        <sz val="9"/>
        <rFont val="바탕"/>
        <family val="1"/>
      </rPr>
      <t>단위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업체수</t>
    </r>
    <r>
      <rPr>
        <sz val="9"/>
        <rFont val="Times New Roman"/>
        <family val="1"/>
      </rPr>
      <t xml:space="preserve">, </t>
    </r>
    <r>
      <rPr>
        <sz val="9"/>
        <rFont val="바탕"/>
        <family val="1"/>
      </rPr>
      <t>대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</si>
  <si>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</si>
  <si>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시외버스
</t>
    </r>
    <r>
      <rPr>
        <sz val="11"/>
        <rFont val="Times New Roman"/>
        <family val="1"/>
      </rPr>
      <t>Inter-city buses</t>
    </r>
  </si>
  <si>
    <r>
      <rPr>
        <sz val="11"/>
        <rFont val="바탕"/>
        <family val="1"/>
      </rPr>
      <t xml:space="preserve">시내버스
</t>
    </r>
    <r>
      <rPr>
        <sz val="11"/>
        <rFont val="Times New Roman"/>
        <family val="1"/>
      </rPr>
      <t>Intra-city buses</t>
    </r>
  </si>
  <si>
    <r>
      <rPr>
        <sz val="11"/>
        <rFont val="바탕"/>
        <family val="1"/>
      </rPr>
      <t xml:space="preserve">농어촌버스
</t>
    </r>
    <r>
      <rPr>
        <sz val="11"/>
        <rFont val="Times New Roman"/>
        <family val="1"/>
      </rPr>
      <t>Rural buses</t>
    </r>
  </si>
  <si>
    <r>
      <rPr>
        <sz val="11"/>
        <rFont val="바탕"/>
        <family val="1"/>
      </rPr>
      <t>택시</t>
    </r>
    <r>
      <rPr>
        <sz val="11"/>
        <rFont val="Times New Roman"/>
        <family val="1"/>
      </rPr>
      <t>(</t>
    </r>
    <r>
      <rPr>
        <sz val="11"/>
        <rFont val="바탕"/>
        <family val="1"/>
      </rPr>
      <t>업체</t>
    </r>
    <r>
      <rPr>
        <sz val="11"/>
        <rFont val="Times New Roman"/>
        <family val="1"/>
      </rPr>
      <t>)
Taxi
(company)</t>
    </r>
  </si>
  <si>
    <r>
      <rPr>
        <sz val="11"/>
        <rFont val="바탕"/>
        <family val="1"/>
      </rPr>
      <t xml:space="preserve">개인택시
</t>
    </r>
    <r>
      <rPr>
        <sz val="11"/>
        <rFont val="Times New Roman"/>
        <family val="1"/>
      </rPr>
      <t>Private taxi</t>
    </r>
  </si>
  <si>
    <r>
      <rPr>
        <sz val="11"/>
        <rFont val="바탕"/>
        <family val="1"/>
      </rPr>
      <t xml:space="preserve">전세버스
</t>
    </r>
    <r>
      <rPr>
        <sz val="11"/>
        <rFont val="Times New Roman"/>
        <family val="1"/>
      </rPr>
      <t>Chartered buses</t>
    </r>
  </si>
  <si>
    <r>
      <rPr>
        <sz val="11"/>
        <rFont val="바탕"/>
        <family val="1"/>
      </rPr>
      <t xml:space="preserve">일반화물
</t>
    </r>
    <r>
      <rPr>
        <sz val="11"/>
        <rFont val="Times New Roman"/>
        <family val="1"/>
      </rPr>
      <t>General cargo</t>
    </r>
  </si>
  <si>
    <r>
      <rPr>
        <sz val="11"/>
        <rFont val="바탕"/>
        <family val="1"/>
      </rPr>
      <t xml:space="preserve">개별화물
</t>
    </r>
    <r>
      <rPr>
        <sz val="11"/>
        <rFont val="Times New Roman"/>
        <family val="1"/>
      </rPr>
      <t>Individual cargo</t>
    </r>
  </si>
  <si>
    <r>
      <rPr>
        <sz val="11"/>
        <rFont val="바탕"/>
        <family val="1"/>
      </rPr>
      <t xml:space="preserve">용달화물
</t>
    </r>
    <r>
      <rPr>
        <sz val="11"/>
        <rFont val="Times New Roman"/>
        <family val="1"/>
      </rPr>
      <t>Delivery cargo</t>
    </r>
  </si>
  <si>
    <r>
      <rPr>
        <sz val="11"/>
        <rFont val="바탕"/>
        <family val="1"/>
      </rPr>
      <t xml:space="preserve">특수여객
</t>
    </r>
    <r>
      <rPr>
        <sz val="11"/>
        <rFont val="Times New Roman"/>
        <family val="1"/>
      </rPr>
      <t>Funeral buses</t>
    </r>
  </si>
  <si>
    <r>
      <rPr>
        <sz val="11"/>
        <rFont val="바탕"/>
        <family val="1"/>
      </rPr>
      <t>업체수</t>
    </r>
  </si>
  <si>
    <r>
      <rPr>
        <sz val="11"/>
        <rFont val="바탕"/>
        <family val="1"/>
      </rPr>
      <t>대수</t>
    </r>
  </si>
  <si>
    <r>
      <rPr>
        <sz val="11"/>
        <rFont val="바탕"/>
        <family val="1"/>
      </rPr>
      <t>업체수</t>
    </r>
  </si>
  <si>
    <r>
      <rPr>
        <sz val="11"/>
        <rFont val="바탕"/>
        <family val="1"/>
      </rPr>
      <t>대수</t>
    </r>
  </si>
  <si>
    <r>
      <rPr>
        <sz val="11"/>
        <rFont val="바탕"/>
        <family val="1"/>
      </rPr>
      <t>대수</t>
    </r>
  </si>
  <si>
    <r>
      <rPr>
        <sz val="11"/>
        <rFont val="바탕"/>
        <family val="1"/>
      </rPr>
      <t>업체수</t>
    </r>
  </si>
  <si>
    <r>
      <t xml:space="preserve">3. </t>
    </r>
    <r>
      <rPr>
        <b/>
        <sz val="18"/>
        <rFont val="바탕"/>
        <family val="1"/>
      </rPr>
      <t>영업용자동차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업종별</t>
    </r>
    <r>
      <rPr>
        <b/>
        <sz val="18"/>
        <rFont val="Times New Roman"/>
        <family val="1"/>
      </rPr>
      <t xml:space="preserve"> </t>
    </r>
    <r>
      <rPr>
        <b/>
        <sz val="18"/>
        <rFont val="바탕"/>
        <family val="1"/>
      </rPr>
      <t>수송</t>
    </r>
  </si>
  <si>
    <r>
      <rPr>
        <sz val="9"/>
        <rFont val="바탕"/>
        <family val="1"/>
      </rPr>
      <t>여</t>
    </r>
    <r>
      <rPr>
        <sz val="9"/>
        <rFont val="Times New Roman"/>
        <family val="1"/>
      </rPr>
      <t xml:space="preserve">                     </t>
    </r>
    <r>
      <rPr>
        <sz val="9"/>
        <rFont val="바탕"/>
        <family val="1"/>
      </rPr>
      <t>객</t>
    </r>
    <r>
      <rPr>
        <sz val="9"/>
        <rFont val="Times New Roman"/>
        <family val="1"/>
      </rPr>
      <t xml:space="preserve">                          Passenger</t>
    </r>
  </si>
  <si>
    <r>
      <rPr>
        <sz val="9"/>
        <rFont val="바탕"/>
        <family val="1"/>
      </rPr>
      <t>화</t>
    </r>
    <r>
      <rPr>
        <sz val="9"/>
        <rFont val="Times New Roman"/>
        <family val="1"/>
      </rPr>
      <t xml:space="preserve">                  </t>
    </r>
    <r>
      <rPr>
        <sz val="9"/>
        <rFont val="바탕"/>
        <family val="1"/>
      </rPr>
      <t>물</t>
    </r>
    <r>
      <rPr>
        <vertAlign val="superscript"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                 Freight</t>
    </r>
  </si>
  <si>
    <r>
      <rPr>
        <sz val="9"/>
        <rFont val="바탕"/>
        <family val="1"/>
      </rPr>
      <t>계</t>
    </r>
    <r>
      <rPr>
        <sz val="9"/>
        <rFont val="Times New Roman"/>
        <family val="1"/>
      </rPr>
      <t xml:space="preserve">      
Total</t>
    </r>
  </si>
  <si>
    <r>
      <rPr>
        <sz val="8"/>
        <rFont val="바탕"/>
        <family val="1"/>
      </rPr>
      <t>시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내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버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 xml:space="preserve">스
</t>
    </r>
    <r>
      <rPr>
        <sz val="8"/>
        <rFont val="Times New Roman"/>
        <family val="1"/>
      </rPr>
      <t>Inter city buses</t>
    </r>
  </si>
  <si>
    <r>
      <rPr>
        <sz val="8"/>
        <rFont val="바탕"/>
        <family val="1"/>
      </rPr>
      <t>시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외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>버</t>
    </r>
    <r>
      <rPr>
        <sz val="8"/>
        <rFont val="Times New Roman"/>
        <family val="1"/>
      </rPr>
      <t xml:space="preserve"> </t>
    </r>
    <r>
      <rPr>
        <sz val="8"/>
        <rFont val="바탕"/>
        <family val="1"/>
      </rPr>
      <t xml:space="preserve">스
</t>
    </r>
    <r>
      <rPr>
        <sz val="8"/>
        <rFont val="Times New Roman"/>
        <family val="1"/>
      </rPr>
      <t xml:space="preserve"> Intra-city buses</t>
    </r>
  </si>
  <si>
    <r>
      <rPr>
        <sz val="9"/>
        <rFont val="바탕"/>
        <family val="1"/>
      </rPr>
      <t>택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시</t>
    </r>
    <r>
      <rPr>
        <sz val="9"/>
        <rFont val="Times New Roman"/>
        <family val="1"/>
      </rPr>
      <t xml:space="preserve">    
Taxis</t>
    </r>
  </si>
  <si>
    <r>
      <rPr>
        <sz val="9"/>
        <rFont val="바탕"/>
        <family val="1"/>
      </rPr>
      <t>전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세</t>
    </r>
    <r>
      <rPr>
        <sz val="9"/>
        <rFont val="Times New Roman"/>
        <family val="1"/>
      </rPr>
      <t xml:space="preserve"> 
Chartered Car</t>
    </r>
  </si>
  <si>
    <r>
      <rPr>
        <sz val="9"/>
        <rFont val="바탕"/>
        <family val="1"/>
      </rPr>
      <t>계</t>
    </r>
    <r>
      <rPr>
        <sz val="9"/>
        <rFont val="Times New Roman"/>
        <family val="1"/>
      </rPr>
      <t xml:space="preserve">     
Total</t>
    </r>
  </si>
  <si>
    <r>
      <rPr>
        <sz val="9"/>
        <rFont val="바탕"/>
        <family val="1"/>
      </rPr>
      <t xml:space="preserve">일반
</t>
    </r>
    <r>
      <rPr>
        <sz val="9"/>
        <rFont val="Times New Roman"/>
        <family val="1"/>
      </rPr>
      <t>General cargo</t>
    </r>
  </si>
  <si>
    <r>
      <rPr>
        <sz val="9"/>
        <rFont val="바탕"/>
        <family val="1"/>
      </rPr>
      <t>개별</t>
    </r>
    <r>
      <rPr>
        <sz val="9"/>
        <rFont val="Times New Roman"/>
        <family val="1"/>
      </rPr>
      <t xml:space="preserve">
Individual cargo</t>
    </r>
  </si>
  <si>
    <r>
      <rPr>
        <sz val="9"/>
        <rFont val="바탕"/>
        <family val="1"/>
      </rPr>
      <t xml:space="preserve">용달
</t>
    </r>
    <r>
      <rPr>
        <sz val="9"/>
        <rFont val="Times New Roman"/>
        <family val="1"/>
      </rPr>
      <t xml:space="preserve"> Delivery cargo</t>
    </r>
  </si>
  <si>
    <r>
      <rPr>
        <sz val="8"/>
        <rFont val="바탕"/>
        <family val="1"/>
      </rPr>
      <t xml:space="preserve">등록대수
</t>
    </r>
    <r>
      <rPr>
        <sz val="8"/>
        <rFont val="Times New Roman"/>
        <family val="1"/>
      </rPr>
      <t>Number
of cars</t>
    </r>
  </si>
  <si>
    <r>
      <rPr>
        <sz val="9"/>
        <rFont val="바탕"/>
        <family val="1"/>
      </rPr>
      <t xml:space="preserve">수송인원
</t>
    </r>
    <r>
      <rPr>
        <sz val="9"/>
        <rFont val="Times New Roman"/>
        <family val="1"/>
      </rPr>
      <t>Number of passengers</t>
    </r>
  </si>
  <si>
    <r>
      <rPr>
        <sz val="8"/>
        <rFont val="바탕"/>
        <family val="1"/>
      </rPr>
      <t xml:space="preserve">등록대수
</t>
    </r>
    <r>
      <rPr>
        <sz val="8"/>
        <rFont val="Times New Roman"/>
        <family val="1"/>
      </rPr>
      <t>Number
of cars</t>
    </r>
  </si>
  <si>
    <r>
      <rPr>
        <sz val="9"/>
        <rFont val="바탕"/>
        <family val="1"/>
      </rPr>
      <t xml:space="preserve">수송인원
</t>
    </r>
    <r>
      <rPr>
        <sz val="9"/>
        <rFont val="Times New Roman"/>
        <family val="1"/>
      </rPr>
      <t>Number of passengers</t>
    </r>
  </si>
  <si>
    <r>
      <rPr>
        <sz val="8"/>
        <rFont val="바탕"/>
        <family val="1"/>
      </rPr>
      <t xml:space="preserve">등록대수
</t>
    </r>
    <r>
      <rPr>
        <sz val="7"/>
        <rFont val="Times New Roman"/>
        <family val="1"/>
      </rPr>
      <t>Number
of cars</t>
    </r>
  </si>
  <si>
    <r>
      <rPr>
        <sz val="9"/>
        <rFont val="바탕"/>
        <family val="1"/>
      </rPr>
      <t xml:space="preserve">수송인원
</t>
    </r>
    <r>
      <rPr>
        <sz val="8"/>
        <rFont val="Times New Roman"/>
        <family val="1"/>
      </rPr>
      <t>Number of passengers</t>
    </r>
  </si>
  <si>
    <r>
      <rPr>
        <sz val="9"/>
        <rFont val="바탕"/>
        <family val="1"/>
      </rPr>
      <t xml:space="preserve">수송량
</t>
    </r>
    <r>
      <rPr>
        <sz val="9"/>
        <rFont val="Times New Roman"/>
        <family val="1"/>
      </rPr>
      <t>Volume of traffic</t>
    </r>
  </si>
  <si>
    <r>
      <rPr>
        <sz val="8"/>
        <rFont val="바탕"/>
        <family val="1"/>
      </rPr>
      <t xml:space="preserve">등록대수
</t>
    </r>
    <r>
      <rPr>
        <sz val="7"/>
        <rFont val="Times New Roman"/>
        <family val="1"/>
      </rPr>
      <t>Number
of cars</t>
    </r>
  </si>
  <si>
    <r>
      <rPr>
        <sz val="9"/>
        <rFont val="바탕"/>
        <family val="1"/>
      </rPr>
      <t xml:space="preserve">수송량
</t>
    </r>
    <r>
      <rPr>
        <sz val="8"/>
        <rFont val="Times New Roman"/>
        <family val="1"/>
      </rPr>
      <t>Volume of traffic</t>
    </r>
  </si>
  <si>
    <r>
      <rPr>
        <sz val="8"/>
        <rFont val="바탕"/>
        <family val="1"/>
      </rPr>
      <t>자료</t>
    </r>
    <r>
      <rPr>
        <sz val="8"/>
        <rFont val="Times New Roman"/>
        <family val="1"/>
      </rPr>
      <t xml:space="preserve"> : </t>
    </r>
    <r>
      <rPr>
        <sz val="8"/>
        <rFont val="바탕"/>
        <family val="1"/>
      </rPr>
      <t>교통과</t>
    </r>
  </si>
  <si>
    <r>
      <rPr>
        <sz val="11"/>
        <rFont val="바탕"/>
        <family val="1"/>
      </rPr>
      <t>총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버스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대수</t>
    </r>
    <r>
      <rPr>
        <sz val="11"/>
        <rFont val="Times New Roman"/>
        <family val="1"/>
      </rPr>
      <t>(A)
Total buses</t>
    </r>
  </si>
  <si>
    <r>
      <rPr>
        <sz val="11"/>
        <rFont val="바탕"/>
        <family val="1"/>
      </rPr>
      <t>천연가스</t>
    </r>
    <r>
      <rPr>
        <sz val="11"/>
        <rFont val="Times New Roman"/>
        <family val="1"/>
      </rPr>
      <t xml:space="preserve">(CNG) </t>
    </r>
    <r>
      <rPr>
        <sz val="11"/>
        <rFont val="바탕"/>
        <family val="1"/>
      </rPr>
      <t>버스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대수</t>
    </r>
    <r>
      <rPr>
        <sz val="11"/>
        <rFont val="Times New Roman"/>
        <family val="1"/>
      </rPr>
      <t>(B)
CNG buses</t>
    </r>
  </si>
  <si>
    <r>
      <rPr>
        <sz val="11"/>
        <rFont val="바탕"/>
        <family val="1"/>
      </rPr>
      <t>당해연도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 xml:space="preserve">보급대수
</t>
    </r>
    <r>
      <rPr>
        <sz val="11"/>
        <rFont val="Times New Roman"/>
        <family val="1"/>
      </rPr>
      <t>Supply buses in 
current year</t>
    </r>
  </si>
  <si>
    <r>
      <rPr>
        <sz val="11"/>
        <rFont val="바탕"/>
        <family val="1"/>
      </rPr>
      <t xml:space="preserve">보급률
</t>
    </r>
    <r>
      <rPr>
        <sz val="11"/>
        <rFont val="Times New Roman"/>
        <family val="1"/>
      </rPr>
      <t>Supply rate</t>
    </r>
  </si>
  <si>
    <r>
      <t xml:space="preserve"> </t>
    </r>
    <r>
      <rPr>
        <sz val="10"/>
        <rFont val="바탕"/>
        <family val="1"/>
      </rPr>
      <t>주</t>
    </r>
    <r>
      <rPr>
        <sz val="10"/>
        <rFont val="Times New Roman"/>
        <family val="1"/>
      </rPr>
      <t xml:space="preserve"> : </t>
    </r>
    <r>
      <rPr>
        <sz val="10"/>
        <rFont val="바탕"/>
        <family val="1"/>
      </rPr>
      <t>보급률</t>
    </r>
    <r>
      <rPr>
        <sz val="10"/>
        <rFont val="Times New Roman"/>
        <family val="1"/>
      </rPr>
      <t>=(B)/(A)*100</t>
    </r>
  </si>
  <si>
    <r>
      <rPr>
        <sz val="11"/>
        <rFont val="바탕"/>
        <family val="1"/>
      </rPr>
      <t xml:space="preserve">계
</t>
    </r>
    <r>
      <rPr>
        <sz val="11"/>
        <rFont val="Times New Roman"/>
        <family val="1"/>
      </rPr>
      <t>Total</t>
    </r>
  </si>
  <si>
    <r>
      <rPr>
        <sz val="11"/>
        <rFont val="바탕"/>
        <family val="1"/>
      </rPr>
      <t xml:space="preserve">자전거전용도로
</t>
    </r>
    <r>
      <rPr>
        <sz val="11"/>
        <rFont val="Times New Roman"/>
        <family val="1"/>
      </rPr>
      <t>Exclusive bicycle path</t>
    </r>
  </si>
  <si>
    <r>
      <rPr>
        <sz val="11"/>
        <rFont val="바탕"/>
        <family val="1"/>
      </rPr>
      <t xml:space="preserve">자전거보행자
겸용도로
</t>
    </r>
    <r>
      <rPr>
        <sz val="11"/>
        <rFont val="Times New Roman"/>
        <family val="1"/>
      </rPr>
      <t>Bicycle &amp; pedestrian path</t>
    </r>
  </si>
  <si>
    <r>
      <rPr>
        <sz val="11"/>
        <rFont val="바탕"/>
        <family val="1"/>
      </rPr>
      <t xml:space="preserve">자전거전용차로
</t>
    </r>
    <r>
      <rPr>
        <sz val="11"/>
        <rFont val="Times New Roman"/>
        <family val="1"/>
      </rPr>
      <t>Exclusive 
bicycle lane</t>
    </r>
  </si>
  <si>
    <r>
      <rPr>
        <sz val="11"/>
        <rFont val="바탕"/>
        <family val="1"/>
      </rPr>
      <t xml:space="preserve">자전거우선도로
</t>
    </r>
    <r>
      <rPr>
        <sz val="11"/>
        <rFont val="times"/>
        <family val="1"/>
      </rPr>
      <t>Bicycle 
priority path</t>
    </r>
  </si>
  <si>
    <r>
      <rPr>
        <sz val="11"/>
        <rFont val="바탕"/>
        <family val="1"/>
      </rPr>
      <t xml:space="preserve">노선수
</t>
    </r>
    <r>
      <rPr>
        <sz val="11"/>
        <rFont val="Times New Roman"/>
        <family val="1"/>
      </rPr>
      <t>No. of paths</t>
    </r>
  </si>
  <si>
    <r>
      <rPr>
        <sz val="11"/>
        <rFont val="바탕"/>
        <family val="1"/>
      </rPr>
      <t xml:space="preserve">길이
</t>
    </r>
    <r>
      <rPr>
        <sz val="11"/>
        <rFont val="Times New Roman"/>
        <family val="1"/>
      </rPr>
      <t>Length</t>
    </r>
  </si>
  <si>
    <r>
      <rPr>
        <sz val="11"/>
        <rFont val="바탕"/>
        <family val="1"/>
      </rPr>
      <t>단위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개소</t>
    </r>
    <r>
      <rPr>
        <sz val="11"/>
        <rFont val="Times New Roman"/>
        <family val="1"/>
      </rPr>
      <t xml:space="preserve">, </t>
    </r>
    <r>
      <rPr>
        <sz val="11"/>
        <rFont val="바탕"/>
        <family val="1"/>
      </rPr>
      <t>면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</si>
  <si>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      </t>
    </r>
    <r>
      <rPr>
        <sz val="11"/>
        <rFont val="바탕"/>
        <family val="1"/>
      </rPr>
      <t>계</t>
    </r>
  </si>
  <si>
    <r>
      <rPr>
        <sz val="11"/>
        <rFont val="바탕"/>
        <family val="1"/>
      </rPr>
      <t>노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상</t>
    </r>
    <r>
      <rPr>
        <sz val="11"/>
        <rFont val="Times New Roman"/>
        <family val="1"/>
      </rPr>
      <t xml:space="preserve">  Street parking</t>
    </r>
  </si>
  <si>
    <r>
      <rPr>
        <sz val="11"/>
        <rFont val="바탕"/>
        <family val="1"/>
      </rPr>
      <t>노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외</t>
    </r>
    <r>
      <rPr>
        <sz val="11"/>
        <rFont val="Times New Roman"/>
        <family val="1"/>
      </rPr>
      <t xml:space="preserve">      Non-street parking</t>
    </r>
  </si>
  <si>
    <r>
      <rPr>
        <sz val="11"/>
        <rFont val="바탕"/>
        <family val="1"/>
      </rPr>
      <t>부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설</t>
    </r>
  </si>
  <si>
    <r>
      <rPr>
        <sz val="11"/>
        <rFont val="바탕"/>
        <family val="1"/>
      </rPr>
      <t>유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료</t>
    </r>
    <r>
      <rPr>
        <sz val="11"/>
        <rFont val="Times New Roman"/>
        <family val="1"/>
      </rPr>
      <t xml:space="preserve">   Toll</t>
    </r>
  </si>
  <si>
    <r>
      <rPr>
        <sz val="11"/>
        <rFont val="바탕"/>
        <family val="1"/>
      </rPr>
      <t>무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료</t>
    </r>
    <r>
      <rPr>
        <sz val="11"/>
        <rFont val="Times New Roman"/>
        <family val="1"/>
      </rPr>
      <t xml:space="preserve">   Free</t>
    </r>
  </si>
  <si>
    <r>
      <rPr>
        <sz val="11"/>
        <rFont val="바탕"/>
        <family val="1"/>
      </rPr>
      <t>공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영</t>
    </r>
    <r>
      <rPr>
        <sz val="11"/>
        <rFont val="Times New Roman"/>
        <family val="1"/>
      </rPr>
      <t xml:space="preserve">    Public</t>
    </r>
  </si>
  <si>
    <r>
      <rPr>
        <sz val="11"/>
        <rFont val="바탕"/>
        <family val="1"/>
      </rPr>
      <t>민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영</t>
    </r>
    <r>
      <rPr>
        <sz val="11"/>
        <rFont val="Times New Roman"/>
        <family val="1"/>
      </rPr>
      <t xml:space="preserve">      Private</t>
    </r>
  </si>
  <si>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소</t>
    </r>
  </si>
  <si>
    <r>
      <rPr>
        <sz val="11"/>
        <rFont val="바탕"/>
        <family val="1"/>
      </rPr>
      <t>개</t>
    </r>
    <r>
      <rPr>
        <sz val="11"/>
        <rFont val="Times New Roman"/>
        <family val="1"/>
      </rPr>
      <t xml:space="preserve">   </t>
    </r>
    <r>
      <rPr>
        <sz val="11"/>
        <rFont val="바탕"/>
        <family val="1"/>
      </rPr>
      <t>소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</si>
  <si>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이면도로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주차구획선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제외</t>
    </r>
  </si>
  <si>
    <r>
      <rPr>
        <sz val="9"/>
        <rFont val="바탕"/>
        <family val="1"/>
      </rPr>
      <t>자료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교통과</t>
    </r>
  </si>
  <si>
    <r>
      <rPr>
        <sz val="11"/>
        <rFont val="바탕"/>
        <family val="1"/>
      </rPr>
      <t>여</t>
    </r>
    <r>
      <rPr>
        <sz val="11"/>
        <rFont val="Times New Roman"/>
        <family val="1"/>
      </rPr>
      <t xml:space="preserve">       </t>
    </r>
    <r>
      <rPr>
        <sz val="11"/>
        <rFont val="바탕"/>
        <family val="1"/>
      </rPr>
      <t>객</t>
    </r>
    <r>
      <rPr>
        <sz val="11"/>
        <rFont val="Times New Roman"/>
        <family val="1"/>
      </rPr>
      <t xml:space="preserve">   Passenger</t>
    </r>
  </si>
  <si>
    <r>
      <rPr>
        <sz val="11"/>
        <rFont val="바탕"/>
        <family val="1"/>
      </rPr>
      <t>화</t>
    </r>
    <r>
      <rPr>
        <sz val="11"/>
        <rFont val="Times New Roman"/>
        <family val="1"/>
      </rPr>
      <t xml:space="preserve">      </t>
    </r>
    <r>
      <rPr>
        <sz val="11"/>
        <rFont val="바탕"/>
        <family val="1"/>
      </rPr>
      <t>물</t>
    </r>
    <r>
      <rPr>
        <sz val="11"/>
        <rFont val="Times New Roman"/>
        <family val="1"/>
      </rPr>
      <t xml:space="preserve">   Freight</t>
    </r>
  </si>
  <si>
    <r>
      <rPr>
        <sz val="11"/>
        <rFont val="바탕"/>
        <family val="1"/>
      </rPr>
      <t>승차인원</t>
    </r>
  </si>
  <si>
    <r>
      <rPr>
        <sz val="11"/>
        <rFont val="바탕"/>
        <family val="1"/>
      </rPr>
      <t>강차인원</t>
    </r>
  </si>
  <si>
    <r>
      <rPr>
        <sz val="11"/>
        <rFont val="바탕"/>
        <family val="1"/>
      </rPr>
      <t>여객수입</t>
    </r>
  </si>
  <si>
    <r>
      <rPr>
        <sz val="11"/>
        <rFont val="바탕"/>
        <family val="1"/>
      </rPr>
      <t>발송톤수</t>
    </r>
  </si>
  <si>
    <r>
      <rPr>
        <sz val="11"/>
        <rFont val="바탕"/>
        <family val="1"/>
      </rPr>
      <t>도착톤수</t>
    </r>
  </si>
  <si>
    <r>
      <rPr>
        <sz val="11"/>
        <rFont val="바탕"/>
        <family val="1"/>
      </rPr>
      <t>화물수입</t>
    </r>
  </si>
  <si>
    <r>
      <rPr>
        <sz val="11"/>
        <rFont val="바탕"/>
        <family val="1"/>
      </rPr>
      <t>역</t>
    </r>
    <r>
      <rPr>
        <sz val="11"/>
        <rFont val="Times New Roman"/>
        <family val="1"/>
      </rPr>
      <t xml:space="preserve">     </t>
    </r>
    <r>
      <rPr>
        <sz val="11"/>
        <rFont val="바탕"/>
        <family val="1"/>
      </rPr>
      <t>별</t>
    </r>
  </si>
  <si>
    <r>
      <rPr>
        <sz val="11"/>
        <rFont val="바탕"/>
        <family val="1"/>
      </rPr>
      <t>청소역</t>
    </r>
  </si>
  <si>
    <r>
      <rPr>
        <sz val="11"/>
        <rFont val="바탕"/>
        <family val="1"/>
      </rPr>
      <t>주포역</t>
    </r>
  </si>
  <si>
    <r>
      <rPr>
        <sz val="11"/>
        <rFont val="바탕"/>
        <family val="1"/>
      </rPr>
      <t>대천역</t>
    </r>
  </si>
  <si>
    <r>
      <rPr>
        <sz val="11"/>
        <rFont val="바탕"/>
        <family val="1"/>
      </rPr>
      <t>남포역</t>
    </r>
  </si>
  <si>
    <r>
      <rPr>
        <sz val="11"/>
        <rFont val="바탕"/>
        <family val="1"/>
      </rPr>
      <t>웅천역</t>
    </r>
  </si>
  <si>
    <r>
      <rPr>
        <sz val="11"/>
        <rFont val="바탕"/>
        <family val="1"/>
      </rPr>
      <t>간치역</t>
    </r>
  </si>
  <si>
    <r>
      <rPr>
        <sz val="11"/>
        <rFont val="바탕"/>
        <family val="1"/>
      </rPr>
      <t>원죽역</t>
    </r>
  </si>
  <si>
    <r>
      <rPr>
        <sz val="9"/>
        <rFont val="바탕"/>
        <family val="1"/>
      </rPr>
      <t>□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 xml:space="preserve">여객
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▷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승강차</t>
    </r>
    <r>
      <rPr>
        <sz val="9"/>
        <rFont val="Times New Roman"/>
        <family val="1"/>
      </rPr>
      <t xml:space="preserve"> : (</t>
    </r>
    <r>
      <rPr>
        <sz val="9"/>
        <rFont val="바탕"/>
        <family val="1"/>
      </rPr>
      <t>간선</t>
    </r>
    <r>
      <rPr>
        <sz val="9"/>
        <rFont val="Times New Roman"/>
        <family val="1"/>
      </rPr>
      <t>)</t>
    </r>
    <r>
      <rPr>
        <sz val="9"/>
        <rFont val="바탕"/>
        <family val="1"/>
      </rPr>
      <t>승강차</t>
    </r>
    <r>
      <rPr>
        <sz val="9"/>
        <rFont val="Times New Roman"/>
        <family val="1"/>
      </rPr>
      <t>_</t>
    </r>
    <r>
      <rPr>
        <sz val="9"/>
        <rFont val="바탕"/>
        <family val="1"/>
      </rPr>
      <t>운행일</t>
    </r>
    <r>
      <rPr>
        <sz val="9"/>
        <rFont val="Times New Roman"/>
        <family val="1"/>
      </rPr>
      <t>_</t>
    </r>
    <r>
      <rPr>
        <sz val="9"/>
        <rFont val="바탕"/>
        <family val="1"/>
      </rPr>
      <t>역</t>
    </r>
    <r>
      <rPr>
        <sz val="9"/>
        <rFont val="Times New Roman"/>
        <family val="1"/>
      </rPr>
      <t>_</t>
    </r>
    <r>
      <rPr>
        <sz val="9"/>
        <rFont val="바탕"/>
        <family val="1"/>
      </rPr>
      <t>노선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【</t>
    </r>
    <r>
      <rPr>
        <sz val="9"/>
        <rFont val="Times New Roman"/>
        <family val="1"/>
      </rPr>
      <t>OLAP</t>
    </r>
    <r>
      <rPr>
        <sz val="9"/>
        <rFont val="바탕"/>
        <family val="1"/>
      </rPr>
      <t xml:space="preserve">】
</t>
    </r>
    <r>
      <rPr>
        <sz val="9"/>
        <rFont val="Times New Roman"/>
        <family val="1"/>
      </rPr>
      <t xml:space="preserve">  </t>
    </r>
    <r>
      <rPr>
        <sz val="9"/>
        <rFont val="바탕"/>
        <family val="1"/>
      </rPr>
      <t>▷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수입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일일영업현황</t>
    </r>
    <r>
      <rPr>
        <sz val="9"/>
        <rFont val="Times New Roman"/>
        <family val="1"/>
      </rPr>
      <t>_</t>
    </r>
    <r>
      <rPr>
        <sz val="9"/>
        <rFont val="바탕"/>
        <family val="1"/>
      </rPr>
      <t>역별현황【</t>
    </r>
    <r>
      <rPr>
        <sz val="9"/>
        <rFont val="Times New Roman"/>
        <family val="1"/>
      </rPr>
      <t>OLAP</t>
    </r>
    <r>
      <rPr>
        <sz val="9"/>
        <rFont val="바탕"/>
        <family val="1"/>
      </rPr>
      <t>】
□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화물</t>
    </r>
    <r>
      <rPr>
        <sz val="9"/>
        <rFont val="Times New Roman"/>
        <family val="1"/>
      </rPr>
      <t xml:space="preserve"> : </t>
    </r>
    <r>
      <rPr>
        <sz val="9"/>
        <rFont val="바탕"/>
        <family val="1"/>
      </rPr>
      <t>수송실적관리</t>
    </r>
    <r>
      <rPr>
        <sz val="9"/>
        <rFont val="Times New Roman"/>
        <family val="1"/>
      </rPr>
      <t>-</t>
    </r>
    <r>
      <rPr>
        <sz val="9"/>
        <rFont val="바탕"/>
        <family val="1"/>
      </rPr>
      <t>화물수송실적</t>
    </r>
    <r>
      <rPr>
        <sz val="9"/>
        <rFont val="Times New Roman"/>
        <family val="1"/>
      </rPr>
      <t>-</t>
    </r>
    <r>
      <rPr>
        <sz val="9"/>
        <rFont val="바탕"/>
        <family val="1"/>
      </rPr>
      <t>역별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수송실적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조회</t>
    </r>
    <r>
      <rPr>
        <sz val="9"/>
        <rFont val="Times New Roman"/>
        <family val="1"/>
      </rPr>
      <t xml:space="preserve">(3174) </t>
    </r>
    <r>
      <rPr>
        <sz val="9"/>
        <rFont val="바탕"/>
        <family val="1"/>
      </rPr>
      <t>【</t>
    </r>
    <r>
      <rPr>
        <sz val="9"/>
        <rFont val="Times New Roman"/>
        <family val="1"/>
      </rPr>
      <t>XROIS</t>
    </r>
    <r>
      <rPr>
        <sz val="9"/>
        <rFont val="바탕"/>
        <family val="1"/>
      </rPr>
      <t>】</t>
    </r>
  </si>
  <si>
    <r>
      <rPr>
        <sz val="11"/>
        <rFont val="바탕"/>
        <family val="1"/>
      </rPr>
      <t>자료</t>
    </r>
    <r>
      <rPr>
        <sz val="11"/>
        <rFont val="Times New Roman"/>
        <family val="1"/>
      </rPr>
      <t xml:space="preserve"> :  </t>
    </r>
    <r>
      <rPr>
        <sz val="11"/>
        <rFont val="바탕"/>
        <family val="1"/>
      </rPr>
      <t>코레일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대전충청본부</t>
    </r>
  </si>
  <si>
    <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개소</t>
    </r>
  </si>
  <si>
    <r>
      <t>단위</t>
    </r>
    <r>
      <rPr>
        <sz val="11"/>
        <rFont val="Times New Roman"/>
        <family val="1"/>
      </rPr>
      <t xml:space="preserve"> : </t>
    </r>
    <r>
      <rPr>
        <sz val="11"/>
        <rFont val="바탕"/>
        <family val="1"/>
      </rPr>
      <t>개소</t>
    </r>
  </si>
  <si>
    <r>
      <rPr>
        <sz val="11"/>
        <rFont val="바탕"/>
        <family val="1"/>
      </rPr>
      <t>여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행</t>
    </r>
    <r>
      <rPr>
        <sz val="11"/>
        <rFont val="Times New Roman"/>
        <family val="1"/>
      </rPr>
      <t xml:space="preserve">    </t>
    </r>
    <r>
      <rPr>
        <sz val="11"/>
        <rFont val="바탕"/>
        <family val="1"/>
      </rPr>
      <t>업</t>
    </r>
    <r>
      <rPr>
        <sz val="11"/>
        <rFont val="Times New Roman"/>
        <family val="1"/>
      </rPr>
      <t xml:space="preserve"> </t>
    </r>
    <r>
      <rPr>
        <vertAlign val="superscript"/>
        <sz val="11"/>
        <rFont val="Times New Roman"/>
        <family val="1"/>
      </rPr>
      <t>1)</t>
    </r>
  </si>
  <si>
    <r>
      <rPr>
        <sz val="11"/>
        <rFont val="바탕"/>
        <family val="1"/>
      </rPr>
      <t>관광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숙박업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</si>
  <si>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>국제회의업</t>
    </r>
  </si>
  <si>
    <r>
      <rPr>
        <sz val="11"/>
        <rFont val="바탕"/>
        <family val="1"/>
      </rPr>
      <t>카지노업</t>
    </r>
  </si>
  <si>
    <r>
      <rPr>
        <sz val="11"/>
        <rFont val="바탕"/>
        <family val="1"/>
      </rPr>
      <t>유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원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시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설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업</t>
    </r>
  </si>
  <si>
    <r>
      <rPr>
        <sz val="11"/>
        <rFont val="바탕"/>
        <family val="1"/>
      </rPr>
      <t>관광편의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시설업</t>
    </r>
  </si>
  <si>
    <r>
      <rPr>
        <sz val="11"/>
        <rFont val="바탕"/>
        <family val="1"/>
      </rPr>
      <t>일반</t>
    </r>
  </si>
  <si>
    <r>
      <rPr>
        <sz val="11"/>
        <rFont val="바탕"/>
        <family val="1"/>
      </rPr>
      <t>국외</t>
    </r>
  </si>
  <si>
    <r>
      <rPr>
        <sz val="11"/>
        <rFont val="바탕"/>
        <family val="1"/>
      </rPr>
      <t>국내</t>
    </r>
  </si>
  <si>
    <r>
      <rPr>
        <sz val="11"/>
        <rFont val="바탕"/>
        <family val="1"/>
      </rPr>
      <t xml:space="preserve">호텔업
</t>
    </r>
    <r>
      <rPr>
        <sz val="11"/>
        <rFont val="Times New Roman"/>
        <family val="1"/>
      </rPr>
      <t>Hotel</t>
    </r>
  </si>
  <si>
    <r>
      <rPr>
        <sz val="11"/>
        <rFont val="바탕"/>
        <family val="1"/>
      </rPr>
      <t>휴양콘도
미니엄업</t>
    </r>
  </si>
  <si>
    <r>
      <rPr>
        <sz val="11"/>
        <rFont val="바탕"/>
        <family val="1"/>
      </rPr>
      <t>전문
휴양업</t>
    </r>
  </si>
  <si>
    <r>
      <t>외국인관광도시민박업</t>
    </r>
    <r>
      <rPr>
        <vertAlign val="superscript"/>
        <sz val="9"/>
        <rFont val="바탕"/>
        <family val="1"/>
      </rPr>
      <t>4)</t>
    </r>
  </si>
  <si>
    <r>
      <rPr>
        <sz val="11"/>
        <rFont val="바탕"/>
        <family val="1"/>
      </rPr>
      <t>시설업</t>
    </r>
  </si>
  <si>
    <r>
      <rPr>
        <sz val="11"/>
        <rFont val="바탕"/>
        <family val="1"/>
      </rPr>
      <t>기획업</t>
    </r>
  </si>
  <si>
    <r>
      <rPr>
        <sz val="11"/>
        <rFont val="바탕"/>
        <family val="1"/>
      </rPr>
      <t>종합유원
시설업</t>
    </r>
  </si>
  <si>
    <r>
      <rPr>
        <sz val="11"/>
        <rFont val="바탕"/>
        <family val="1"/>
      </rPr>
      <t>일반유원
시설업</t>
    </r>
  </si>
  <si>
    <r>
      <rPr>
        <sz val="11"/>
        <rFont val="바탕"/>
        <family val="1"/>
      </rPr>
      <t>기타유원
시설업</t>
    </r>
  </si>
  <si>
    <r>
      <rPr>
        <sz val="9"/>
        <rFont val="바탕"/>
        <family val="1"/>
      </rPr>
      <t>관광유흥음식점업</t>
    </r>
  </si>
  <si>
    <r>
      <rPr>
        <sz val="11"/>
        <rFont val="바탕"/>
        <family val="1"/>
      </rPr>
      <t>여객자동차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터미널시설업</t>
    </r>
  </si>
  <si>
    <r>
      <rPr>
        <sz val="10"/>
        <rFont val="바탕"/>
        <family val="1"/>
      </rPr>
      <t>관광
팬션업</t>
    </r>
    <r>
      <rPr>
        <vertAlign val="superscript"/>
        <sz val="10"/>
        <rFont val="Times New Roman"/>
        <family val="1"/>
      </rPr>
      <t>5)</t>
    </r>
  </si>
  <si>
    <r>
      <t>관광지원서비스업</t>
    </r>
    <r>
      <rPr>
        <vertAlign val="superscript"/>
        <sz val="10"/>
        <rFont val="바탕"/>
        <family val="1"/>
      </rPr>
      <t>6)</t>
    </r>
  </si>
  <si>
    <r>
      <rPr>
        <sz val="10"/>
        <rFont val="바탕"/>
        <family val="1"/>
      </rPr>
      <t xml:space="preserve">가족호텔업
</t>
    </r>
    <r>
      <rPr>
        <sz val="10"/>
        <rFont val="Times New Roman"/>
        <family val="1"/>
      </rPr>
      <t>Family
hotel</t>
    </r>
  </si>
  <si>
    <r>
      <t xml:space="preserve">관광
호텔업
</t>
    </r>
    <r>
      <rPr>
        <sz val="10"/>
        <rFont val="times"/>
        <family val="1"/>
      </rPr>
      <t>Tourism Hotels</t>
    </r>
  </si>
  <si>
    <r>
      <rPr>
        <sz val="10"/>
        <rFont val="바탕"/>
        <family val="1"/>
      </rPr>
      <t>기타
호텔업</t>
    </r>
    <r>
      <rPr>
        <vertAlign val="superscript"/>
        <sz val="10"/>
        <rFont val="Times New Roman"/>
        <family val="1"/>
      </rPr>
      <t>2)</t>
    </r>
    <r>
      <rPr>
        <sz val="10"/>
        <rFont val="바탕"/>
        <family val="1"/>
      </rPr>
      <t xml:space="preserve">
</t>
    </r>
    <r>
      <rPr>
        <sz val="10"/>
        <rFont val="Times New Roman"/>
        <family val="1"/>
      </rPr>
      <t>other hotels</t>
    </r>
  </si>
  <si>
    <r>
      <rPr>
        <sz val="11"/>
        <rFont val="바탕"/>
        <family val="1"/>
      </rPr>
      <t>집계관광지수</t>
    </r>
  </si>
  <si>
    <r>
      <rPr>
        <sz val="11"/>
        <rFont val="바탕"/>
        <family val="1"/>
      </rPr>
      <t>방문객수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</si>
  <si>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>유료</t>
    </r>
    <r>
      <rPr>
        <sz val="11"/>
        <rFont val="Times New Roman"/>
        <family val="1"/>
      </rPr>
      <t xml:space="preserve"> </t>
    </r>
    <r>
      <rPr>
        <sz val="11"/>
        <rFont val="바탕"/>
        <family val="1"/>
      </rPr>
      <t>관광지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</si>
  <si>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>무료관광지</t>
    </r>
    <r>
      <rPr>
        <sz val="11"/>
        <rFont val="Times New Roman"/>
        <family val="1"/>
      </rPr>
      <t xml:space="preserve"> </t>
    </r>
  </si>
  <si>
    <r>
      <rPr>
        <sz val="11"/>
        <rFont val="바탕"/>
        <family val="1"/>
      </rPr>
      <t xml:space="preserve">내국인
</t>
    </r>
    <r>
      <rPr>
        <sz val="11"/>
        <rFont val="Times New Roman"/>
        <family val="1"/>
      </rPr>
      <t xml:space="preserve">  Domestic</t>
    </r>
  </si>
  <si>
    <r>
      <rPr>
        <sz val="11"/>
        <rFont val="바탕"/>
        <family val="1"/>
      </rPr>
      <t xml:space="preserve">외국인
</t>
    </r>
    <r>
      <rPr>
        <sz val="11"/>
        <rFont val="Times New Roman"/>
        <family val="1"/>
      </rPr>
      <t xml:space="preserve"> Foreign</t>
    </r>
  </si>
  <si>
    <r>
      <rPr>
        <sz val="9"/>
        <rFont val="바탕"/>
        <family val="1"/>
      </rPr>
      <t>주</t>
    </r>
    <r>
      <rPr>
        <sz val="9"/>
        <rFont val="Times New Roman"/>
        <family val="1"/>
      </rPr>
      <t xml:space="preserve"> : 1) </t>
    </r>
    <r>
      <rPr>
        <sz val="9"/>
        <rFont val="바탕"/>
        <family val="1"/>
      </rPr>
      <t>이륜차</t>
    </r>
    <r>
      <rPr>
        <sz val="9"/>
        <rFont val="Times New Roman"/>
        <family val="1"/>
      </rPr>
      <t xml:space="preserve"> </t>
    </r>
    <r>
      <rPr>
        <sz val="9"/>
        <rFont val="바탕"/>
        <family val="1"/>
      </rPr>
      <t>미포함</t>
    </r>
  </si>
  <si>
    <t>Note : 1) Excluded Motor cycle</t>
  </si>
  <si>
    <r>
      <rPr>
        <sz val="11"/>
        <color indexed="8"/>
        <rFont val="바탕"/>
        <family val="1"/>
      </rPr>
      <t>대천해수욕장</t>
    </r>
  </si>
  <si>
    <r>
      <rPr>
        <sz val="11"/>
        <color indexed="8"/>
        <rFont val="바탕"/>
        <family val="1"/>
      </rPr>
      <t>원산도해수욕장</t>
    </r>
  </si>
  <si>
    <r>
      <rPr>
        <sz val="11"/>
        <color indexed="8"/>
        <rFont val="바탕"/>
        <family val="1"/>
      </rPr>
      <t>용두해수욕장</t>
    </r>
  </si>
  <si>
    <r>
      <rPr>
        <sz val="11"/>
        <color indexed="8"/>
        <rFont val="바탕"/>
        <family val="1"/>
      </rPr>
      <t>총면적</t>
    </r>
  </si>
  <si>
    <r>
      <rPr>
        <sz val="11"/>
        <color indexed="8"/>
        <rFont val="바탕"/>
        <family val="1"/>
      </rPr>
      <t>백사장</t>
    </r>
    <r>
      <rPr>
        <sz val="11"/>
        <color indexed="8"/>
        <rFont val="Times New Roman"/>
        <family val="1"/>
      </rPr>
      <t xml:space="preserve">   Sand beaches</t>
    </r>
  </si>
  <si>
    <r>
      <rPr>
        <sz val="11"/>
        <color indexed="8"/>
        <rFont val="바탕"/>
        <family val="1"/>
      </rPr>
      <t>시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설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물</t>
    </r>
    <r>
      <rPr>
        <sz val="11"/>
        <color indexed="8"/>
        <rFont val="Times New Roman"/>
        <family val="1"/>
      </rPr>
      <t xml:space="preserve">   Facilities</t>
    </r>
  </si>
  <si>
    <r>
      <rPr>
        <sz val="11"/>
        <color indexed="8"/>
        <rFont val="바탕"/>
        <family val="1"/>
      </rPr>
      <t>이용객수</t>
    </r>
  </si>
  <si>
    <r>
      <rPr>
        <sz val="11"/>
        <color indexed="8"/>
        <rFont val="바탕"/>
        <family val="1"/>
      </rPr>
      <t>면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바탕"/>
        <family val="1"/>
      </rPr>
      <t>적</t>
    </r>
  </si>
  <si>
    <r>
      <rPr>
        <sz val="11"/>
        <color indexed="8"/>
        <rFont val="바탕"/>
        <family val="1"/>
      </rPr>
      <t>길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바탕"/>
        <family val="1"/>
      </rPr>
      <t>이</t>
    </r>
  </si>
  <si>
    <r>
      <rPr>
        <sz val="11"/>
        <color indexed="8"/>
        <rFont val="바탕"/>
        <family val="1"/>
      </rPr>
      <t>화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바탕"/>
        <family val="1"/>
      </rPr>
      <t>실</t>
    </r>
  </si>
  <si>
    <r>
      <rPr>
        <sz val="11"/>
        <color indexed="8"/>
        <rFont val="바탕"/>
        <family val="1"/>
      </rPr>
      <t>탈의장</t>
    </r>
  </si>
  <si>
    <r>
      <rPr>
        <sz val="11"/>
        <color indexed="8"/>
        <rFont val="바탕"/>
        <family val="1"/>
      </rPr>
      <t>샤워장</t>
    </r>
  </si>
  <si>
    <r>
      <rPr>
        <sz val="11"/>
        <color indexed="8"/>
        <rFont val="바탕"/>
        <family val="1"/>
      </rPr>
      <t>휴게소</t>
    </r>
    <r>
      <rPr>
        <sz val="11"/>
        <color indexed="8"/>
        <rFont val="Times New Roman"/>
        <family val="1"/>
      </rPr>
      <t xml:space="preserve"> </t>
    </r>
    <r>
      <rPr>
        <sz val="11"/>
        <color indexed="8"/>
        <rFont val="바탕"/>
        <family val="1"/>
      </rPr>
      <t>전망대</t>
    </r>
  </si>
  <si>
    <r>
      <rPr>
        <sz val="11"/>
        <color indexed="8"/>
        <rFont val="바탕"/>
        <family val="1"/>
      </rPr>
      <t>뜀대</t>
    </r>
  </si>
  <si>
    <r>
      <rPr>
        <sz val="11"/>
        <color indexed="8"/>
        <rFont val="바탕"/>
        <family val="1"/>
      </rPr>
      <t>망루대</t>
    </r>
  </si>
  <si>
    <r>
      <rPr>
        <sz val="11"/>
        <color indexed="8"/>
        <rFont val="바탕"/>
        <family val="1"/>
      </rPr>
      <t>공동수도</t>
    </r>
  </si>
  <si>
    <r>
      <rPr>
        <sz val="11"/>
        <color indexed="8"/>
        <rFont val="바탕"/>
        <family val="1"/>
      </rPr>
      <t>해수욕장별</t>
    </r>
  </si>
  <si>
    <r>
      <rPr>
        <sz val="11"/>
        <color indexed="8"/>
        <rFont val="바탕"/>
        <family val="1"/>
      </rPr>
      <t>대천해수욕장</t>
    </r>
  </si>
  <si>
    <r>
      <rPr>
        <sz val="11"/>
        <color indexed="8"/>
        <rFont val="바탕"/>
        <family val="1"/>
      </rPr>
      <t>무창포해수욕장</t>
    </r>
  </si>
  <si>
    <r>
      <rPr>
        <sz val="11"/>
        <color indexed="8"/>
        <rFont val="바탕"/>
        <family val="1"/>
      </rPr>
      <t>용두해수욕장</t>
    </r>
  </si>
  <si>
    <r>
      <rPr>
        <sz val="11"/>
        <color indexed="8"/>
        <rFont val="바탕"/>
        <family val="1"/>
      </rPr>
      <t>호도해수욕장</t>
    </r>
  </si>
  <si>
    <r>
      <rPr>
        <sz val="11"/>
        <color indexed="8"/>
        <rFont val="바탕"/>
        <family val="1"/>
      </rPr>
      <t>대천해수욕장</t>
    </r>
  </si>
  <si>
    <r>
      <rPr>
        <sz val="11"/>
        <color indexed="8"/>
        <rFont val="바탕"/>
        <family val="1"/>
      </rPr>
      <t>원산도해수욕장</t>
    </r>
  </si>
  <si>
    <r>
      <rPr>
        <sz val="11"/>
        <color indexed="8"/>
        <rFont val="바탕"/>
        <family val="1"/>
      </rPr>
      <t>호도해수욕장</t>
    </r>
  </si>
  <si>
    <t>Year</t>
  </si>
  <si>
    <r>
      <rPr>
        <sz val="11"/>
        <rFont val="바탕"/>
        <family val="1"/>
      </rPr>
      <t xml:space="preserve">이륜차
</t>
    </r>
    <r>
      <rPr>
        <sz val="11"/>
        <rFont val="Times New Roman"/>
        <family val="1"/>
      </rPr>
      <t xml:space="preserve"> Motoer cycle</t>
    </r>
  </si>
  <si>
    <r>
      <t xml:space="preserve">5. </t>
    </r>
    <r>
      <rPr>
        <b/>
        <sz val="18"/>
        <rFont val="바탕"/>
        <family val="1"/>
      </rPr>
      <t>자전거도로현황</t>
    </r>
    <r>
      <rPr>
        <b/>
        <sz val="18"/>
        <rFont val="Times New Roman"/>
        <family val="1"/>
      </rPr>
      <t xml:space="preserve">  Bicycle Paths</t>
    </r>
  </si>
  <si>
    <t>관광객이용시설업</t>
  </si>
  <si>
    <r>
      <t>한옥
체험업</t>
    </r>
    <r>
      <rPr>
        <vertAlign val="superscript"/>
        <sz val="10"/>
        <rFont val="바탕"/>
        <family val="1"/>
      </rPr>
      <t>3)</t>
    </r>
  </si>
  <si>
    <r>
      <rPr>
        <sz val="11"/>
        <rFont val="바탕"/>
        <family val="1"/>
      </rPr>
      <t>합</t>
    </r>
    <r>
      <rPr>
        <sz val="11"/>
        <rFont val="Times New Roman"/>
        <family val="1"/>
      </rPr>
      <t xml:space="preserve">  </t>
    </r>
    <r>
      <rPr>
        <sz val="11"/>
        <rFont val="바탕"/>
        <family val="1"/>
      </rPr>
      <t>계</t>
    </r>
    <r>
      <rPr>
        <vertAlign val="superscript"/>
        <sz val="11"/>
        <rFont val="Times New Roman"/>
        <family val="1"/>
      </rPr>
      <t xml:space="preserve">
</t>
    </r>
    <r>
      <rPr>
        <sz val="11"/>
        <rFont val="Times New Roman"/>
        <family val="1"/>
      </rPr>
      <t xml:space="preserve">Total </t>
    </r>
  </si>
  <si>
    <r>
      <t>브리드</t>
    </r>
    <r>
      <rPr>
        <vertAlign val="superscript"/>
        <sz val="11"/>
        <rFont val="바탕"/>
        <family val="1"/>
      </rPr>
      <t>1)</t>
    </r>
  </si>
  <si>
    <r>
      <t>브리드</t>
    </r>
    <r>
      <rPr>
        <vertAlign val="superscript"/>
        <sz val="11"/>
        <rFont val="바탕"/>
        <family val="1"/>
      </rPr>
      <t>1)</t>
    </r>
  </si>
  <si>
    <r>
      <t xml:space="preserve"> </t>
    </r>
    <r>
      <rPr>
        <sz val="9"/>
        <color indexed="8"/>
        <rFont val="바탕"/>
        <family val="1"/>
      </rPr>
      <t>주</t>
    </r>
    <r>
      <rPr>
        <sz val="9"/>
        <color indexed="8"/>
        <rFont val="Times New Roman"/>
        <family val="1"/>
      </rPr>
      <t xml:space="preserve">: 1) </t>
    </r>
    <r>
      <rPr>
        <sz val="9"/>
        <color indexed="8"/>
        <rFont val="바탕"/>
        <family val="1"/>
      </rPr>
      <t>이륜차</t>
    </r>
    <r>
      <rPr>
        <sz val="9"/>
        <color indexed="8"/>
        <rFont val="Times New Roman"/>
        <family val="1"/>
      </rPr>
      <t xml:space="preserve"> </t>
    </r>
    <r>
      <rPr>
        <sz val="9"/>
        <color indexed="8"/>
        <rFont val="바탕"/>
        <family val="1"/>
      </rPr>
      <t>미포함</t>
    </r>
    <r>
      <rPr>
        <sz val="9"/>
        <color indexed="8"/>
        <rFont val="Times New Roman"/>
        <family val="1"/>
      </rPr>
      <t xml:space="preserve">  Excluded Motorcycle</t>
    </r>
  </si>
  <si>
    <r>
      <t xml:space="preserve">       2) </t>
    </r>
    <r>
      <rPr>
        <sz val="9"/>
        <color indexed="8"/>
        <rFont val="바탕"/>
        <family val="1"/>
      </rPr>
      <t>하이브리드</t>
    </r>
    <r>
      <rPr>
        <sz val="9"/>
        <color indexed="8"/>
        <rFont val="Times New Roman"/>
        <family val="1"/>
      </rPr>
      <t xml:space="preserve"> : LPG+</t>
    </r>
    <r>
      <rPr>
        <sz val="9"/>
        <color indexed="8"/>
        <rFont val="바탕"/>
        <family val="1"/>
      </rPr>
      <t>전기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휘발유</t>
    </r>
    <r>
      <rPr>
        <sz val="9"/>
        <color indexed="8"/>
        <rFont val="Times New Roman"/>
        <family val="1"/>
      </rPr>
      <t>+</t>
    </r>
    <r>
      <rPr>
        <sz val="9"/>
        <color indexed="8"/>
        <rFont val="바탕"/>
        <family val="1"/>
      </rPr>
      <t>전기</t>
    </r>
    <r>
      <rPr>
        <sz val="9"/>
        <color indexed="8"/>
        <rFont val="Times New Roman"/>
        <family val="1"/>
      </rPr>
      <t xml:space="preserve">, </t>
    </r>
    <r>
      <rPr>
        <sz val="9"/>
        <color indexed="8"/>
        <rFont val="바탕"/>
        <family val="1"/>
      </rPr>
      <t>경유</t>
    </r>
    <r>
      <rPr>
        <sz val="9"/>
        <color indexed="8"/>
        <rFont val="Times New Roman"/>
        <family val="1"/>
      </rPr>
      <t>+</t>
    </r>
    <r>
      <rPr>
        <sz val="9"/>
        <color indexed="8"/>
        <rFont val="바탕"/>
        <family val="1"/>
      </rPr>
      <t>전기</t>
    </r>
    <r>
      <rPr>
        <sz val="9"/>
        <color indexed="8"/>
        <rFont val="Times New Roman"/>
        <family val="1"/>
      </rPr>
      <t>, CNG+</t>
    </r>
    <r>
      <rPr>
        <sz val="9"/>
        <color indexed="8"/>
        <rFont val="바탕"/>
        <family val="1"/>
      </rPr>
      <t>전기</t>
    </r>
  </si>
</sst>
</file>

<file path=xl/styles.xml><?xml version="1.0" encoding="utf-8"?>
<styleSheet xmlns="http://schemas.openxmlformats.org/spreadsheetml/2006/main">
  <numFmts count="4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_ * #,##0_ ;_ * \-#,##0_ ;_ * &quot;-&quot;_ ;_ @_ "/>
    <numFmt numFmtId="179" formatCode="_ * #,##0.00_ ;_ * \-#,##0.00_ ;_ * &quot;-&quot;??_ ;_ @_ "/>
    <numFmt numFmtId="180" formatCode="0.000000"/>
    <numFmt numFmtId="181" formatCode="_(&quot;Rp&quot;* #,##0.00_);_(&quot;Rp&quot;* \(#,##0.00\);_(&quot;Rp&quot;* &quot;-&quot;??_);_(@_)"/>
    <numFmt numFmtId="182" formatCode="&quot;₩&quot;#,##0;&quot;₩&quot;&quot;₩&quot;&quot;₩&quot;&quot;₩&quot;\-#,##0"/>
    <numFmt numFmtId="183" formatCode="#,##0\ "/>
    <numFmt numFmtId="184" formatCode="#,##0\ \ "/>
    <numFmt numFmtId="185" formatCode="#,##0\ \ \ "/>
    <numFmt numFmtId="186" formatCode="#,##0_ "/>
    <numFmt numFmtId="187" formatCode="#,##0;[Red]#,##0"/>
    <numFmt numFmtId="188" formatCode="&quot;₩&quot;#,##0.00;&quot;₩&quot;\-#,##0.00"/>
    <numFmt numFmtId="189" formatCode="#,###,"/>
    <numFmt numFmtId="190" formatCode="[$-412]yyyy&quot;년&quot;\ m&quot;월&quot;\ d&quot;일&quot;\ dddd"/>
    <numFmt numFmtId="191" formatCode="[$-412]AM/PM\ h:mm:ss"/>
    <numFmt numFmtId="192" formatCode="#,##0_ ;[Red]\-#,##0\ "/>
    <numFmt numFmtId="193" formatCode="#,##0,"/>
    <numFmt numFmtId="194" formatCode="#,###\-\,"/>
    <numFmt numFmtId="195" formatCode="_-* #,##0___________-;\-* #,##0___________-;_-* &quot;-&quot;___________-;_-@__________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"/>
    <numFmt numFmtId="201" formatCode="0.000"/>
    <numFmt numFmtId="202" formatCode="#,##0;\(#,##0\)"/>
    <numFmt numFmtId="203" formatCode="_-[$€-2]* #,##0.00_-;\-[$€-2]* #,##0.00_-;_-[$€-2]* &quot;-&quot;??_-"/>
    <numFmt numFmtId="204" formatCode="#,##0;[Red]&quot;△&quot;#,##0"/>
    <numFmt numFmtId="205" formatCode="0.00%;[Red]&quot;△&quot;0.00%"/>
  </numFmts>
  <fonts count="127">
    <font>
      <sz val="11"/>
      <name val="돋움"/>
      <family val="3"/>
    </font>
    <font>
      <sz val="8"/>
      <name val="돋움"/>
      <family val="3"/>
    </font>
    <font>
      <sz val="10"/>
      <name val="Arial"/>
      <family val="2"/>
    </font>
    <font>
      <sz val="10"/>
      <name val="굴림체"/>
      <family val="3"/>
    </font>
    <font>
      <sz val="12"/>
      <name val="바탕체"/>
      <family val="1"/>
    </font>
    <font>
      <sz val="12"/>
      <name val="뼻뮝"/>
      <family val="1"/>
    </font>
    <font>
      <u val="single"/>
      <sz val="12"/>
      <color indexed="36"/>
      <name val="바탕체"/>
      <family val="1"/>
    </font>
    <font>
      <u val="single"/>
      <sz val="12"/>
      <color indexed="12"/>
      <name val="바탕체"/>
      <family val="1"/>
    </font>
    <font>
      <sz val="12"/>
      <name val="¹UAAA¼"/>
      <family val="3"/>
    </font>
    <font>
      <sz val="10"/>
      <name val="MS Sans Serif"/>
      <family val="2"/>
    </font>
    <font>
      <sz val="12"/>
      <name val="굴림체"/>
      <family val="3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MS Sans Serif"/>
      <family val="2"/>
    </font>
    <font>
      <sz val="8"/>
      <name val="바탕"/>
      <family val="1"/>
    </font>
    <font>
      <sz val="9"/>
      <name val="Times New Roman"/>
      <family val="1"/>
    </font>
    <font>
      <sz val="9"/>
      <name val="바탕"/>
      <family val="1"/>
    </font>
    <font>
      <sz val="12"/>
      <name val="Times New Roman"/>
      <family val="1"/>
    </font>
    <font>
      <sz val="8"/>
      <name val="바탕체"/>
      <family val="1"/>
    </font>
    <font>
      <b/>
      <sz val="9"/>
      <name val="굴림"/>
      <family val="3"/>
    </font>
    <font>
      <sz val="11"/>
      <color indexed="8"/>
      <name val="돋움"/>
      <family val="3"/>
    </font>
    <font>
      <sz val="11"/>
      <color indexed="9"/>
      <name val="돋움"/>
      <family val="3"/>
    </font>
    <font>
      <sz val="11"/>
      <color indexed="10"/>
      <name val="돋움"/>
      <family val="3"/>
    </font>
    <font>
      <b/>
      <sz val="11"/>
      <color indexed="52"/>
      <name val="돋움"/>
      <family val="3"/>
    </font>
    <font>
      <sz val="11"/>
      <color indexed="20"/>
      <name val="돋움"/>
      <family val="3"/>
    </font>
    <font>
      <sz val="11"/>
      <color indexed="60"/>
      <name val="돋움"/>
      <family val="3"/>
    </font>
    <font>
      <i/>
      <sz val="11"/>
      <color indexed="23"/>
      <name val="돋움"/>
      <family val="3"/>
    </font>
    <font>
      <b/>
      <sz val="11"/>
      <color indexed="9"/>
      <name val="돋움"/>
      <family val="3"/>
    </font>
    <font>
      <sz val="11"/>
      <color indexed="52"/>
      <name val="돋움"/>
      <family val="3"/>
    </font>
    <font>
      <b/>
      <sz val="11"/>
      <color indexed="8"/>
      <name val="돋움"/>
      <family val="3"/>
    </font>
    <font>
      <sz val="11"/>
      <color indexed="62"/>
      <name val="돋움"/>
      <family val="3"/>
    </font>
    <font>
      <b/>
      <sz val="18"/>
      <color indexed="56"/>
      <name val="맑은 고딕"/>
      <family val="3"/>
    </font>
    <font>
      <b/>
      <sz val="15"/>
      <color indexed="56"/>
      <name val="돋움"/>
      <family val="3"/>
    </font>
    <font>
      <b/>
      <sz val="13"/>
      <color indexed="56"/>
      <name val="돋움"/>
      <family val="3"/>
    </font>
    <font>
      <b/>
      <sz val="11"/>
      <color indexed="56"/>
      <name val="돋움"/>
      <family val="3"/>
    </font>
    <font>
      <sz val="11"/>
      <color indexed="17"/>
      <name val="돋움"/>
      <family val="3"/>
    </font>
    <font>
      <b/>
      <sz val="11"/>
      <color indexed="63"/>
      <name val="돋움"/>
      <family val="3"/>
    </font>
    <font>
      <sz val="12"/>
      <name val="ⓒoUAAA¨u"/>
      <family val="1"/>
    </font>
    <font>
      <sz val="11"/>
      <name val="￥i￠￢￠?o"/>
      <family val="3"/>
    </font>
    <font>
      <sz val="12"/>
      <name val="System"/>
      <family val="2"/>
    </font>
    <font>
      <b/>
      <sz val="11"/>
      <name val="Helv"/>
      <family val="2"/>
    </font>
    <font>
      <sz val="12"/>
      <name val="바탕"/>
      <family val="1"/>
    </font>
    <font>
      <sz val="11"/>
      <name val="바탕"/>
      <family val="1"/>
    </font>
    <font>
      <b/>
      <sz val="9"/>
      <name val="돋움"/>
      <family val="3"/>
    </font>
    <font>
      <sz val="9"/>
      <color indexed="10"/>
      <name val="Times New Roman"/>
      <family val="1"/>
    </font>
    <font>
      <sz val="10"/>
      <name val="바탕"/>
      <family val="1"/>
    </font>
    <font>
      <sz val="8"/>
      <name val="굴림"/>
      <family val="3"/>
    </font>
    <font>
      <sz val="9"/>
      <name val="굴림"/>
      <family val="3"/>
    </font>
    <font>
      <b/>
      <sz val="14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14"/>
      <name val="Times New Roman"/>
      <family val="1"/>
    </font>
    <font>
      <b/>
      <sz val="8"/>
      <name val="Times New Roman"/>
      <family val="1"/>
    </font>
    <font>
      <b/>
      <sz val="18"/>
      <name val="Times New Roman"/>
      <family val="1"/>
    </font>
    <font>
      <b/>
      <sz val="18"/>
      <name val="바탕"/>
      <family val="1"/>
    </font>
    <font>
      <b/>
      <sz val="11"/>
      <name val="Times New Roman"/>
      <family val="1"/>
    </font>
    <font>
      <sz val="18"/>
      <name val="Times New Roman"/>
      <family val="1"/>
    </font>
    <font>
      <b/>
      <sz val="12"/>
      <name val="Times New Roman"/>
      <family val="1"/>
    </font>
    <font>
      <sz val="12"/>
      <name val="¹ÙÅÁÃ¼"/>
      <family val="1"/>
    </font>
    <font>
      <sz val="11"/>
      <name val="µ¸¿ò"/>
      <family val="3"/>
    </font>
    <font>
      <sz val="11"/>
      <name val="μ¸¿o"/>
      <family val="3"/>
    </font>
    <font>
      <sz val="12"/>
      <color indexed="32"/>
      <name val="MIN 훈민08체"/>
      <family val="3"/>
    </font>
    <font>
      <sz val="12"/>
      <name val="µ¸¿òÃ¼"/>
      <family val="3"/>
    </font>
    <font>
      <sz val="12"/>
      <name val="±¼¸²A¼"/>
      <family val="3"/>
    </font>
    <font>
      <sz val="12"/>
      <name val="±¼¸²Ã¼"/>
      <family val="3"/>
    </font>
    <font>
      <b/>
      <sz val="10"/>
      <name val="Helv"/>
      <family val="2"/>
    </font>
    <font>
      <b/>
      <sz val="12"/>
      <name val="Helv"/>
      <family val="2"/>
    </font>
    <font>
      <sz val="10"/>
      <color indexed="8"/>
      <name val="Arial"/>
      <family val="2"/>
    </font>
    <font>
      <sz val="12"/>
      <color indexed="32"/>
      <name val="모음디"/>
      <family val="1"/>
    </font>
    <font>
      <sz val="11"/>
      <color indexed="8"/>
      <name val="맑은 고딕"/>
      <family val="3"/>
    </font>
    <font>
      <sz val="11"/>
      <color indexed="10"/>
      <name val="맑은 고딕"/>
      <family val="3"/>
    </font>
    <font>
      <sz val="10"/>
      <name val="HY중고딕"/>
      <family val="1"/>
    </font>
    <font>
      <sz val="11"/>
      <name val="맑은 고딕"/>
      <family val="3"/>
    </font>
    <font>
      <b/>
      <sz val="14"/>
      <name val="HY중고딕"/>
      <family val="1"/>
    </font>
    <font>
      <sz val="9"/>
      <color indexed="56"/>
      <name val="Times New Roman"/>
      <family val="1"/>
    </font>
    <font>
      <sz val="9"/>
      <color indexed="56"/>
      <name val="바탕"/>
      <family val="1"/>
    </font>
    <font>
      <sz val="10"/>
      <name val="times"/>
      <family val="1"/>
    </font>
    <font>
      <vertAlign val="superscript"/>
      <sz val="9"/>
      <name val="Times New Roman"/>
      <family val="1"/>
    </font>
    <font>
      <vertAlign val="superscript"/>
      <sz val="11"/>
      <name val="Times New Roman"/>
      <family val="1"/>
    </font>
    <font>
      <sz val="7"/>
      <name val="Times New Roman"/>
      <family val="1"/>
    </font>
    <font>
      <sz val="11"/>
      <name val="times"/>
      <family val="1"/>
    </font>
    <font>
      <vertAlign val="superscript"/>
      <sz val="11"/>
      <name val="바탕"/>
      <family val="1"/>
    </font>
    <font>
      <vertAlign val="superscript"/>
      <sz val="9"/>
      <name val="바탕"/>
      <family val="1"/>
    </font>
    <font>
      <vertAlign val="superscript"/>
      <sz val="10"/>
      <name val="Times New Roman"/>
      <family val="1"/>
    </font>
    <font>
      <vertAlign val="superscript"/>
      <sz val="10"/>
      <name val="바탕"/>
      <family val="1"/>
    </font>
    <font>
      <sz val="9"/>
      <name val="times"/>
      <family val="1"/>
    </font>
    <font>
      <sz val="11"/>
      <color indexed="8"/>
      <name val="Times New Roman"/>
      <family val="1"/>
    </font>
    <font>
      <sz val="11"/>
      <color indexed="8"/>
      <name val="바탕"/>
      <family val="1"/>
    </font>
    <font>
      <sz val="9"/>
      <color indexed="8"/>
      <name val="Times New Roman"/>
      <family val="1"/>
    </font>
    <font>
      <sz val="9"/>
      <color indexed="8"/>
      <name val="바탕"/>
      <family val="1"/>
    </font>
    <font>
      <sz val="10"/>
      <color indexed="8"/>
      <name val="굴림체"/>
      <family val="3"/>
    </font>
    <font>
      <sz val="12"/>
      <color indexed="8"/>
      <name val="바탕체"/>
      <family val="1"/>
    </font>
    <font>
      <sz val="10"/>
      <color indexed="8"/>
      <name val="한컴바탕"/>
      <family val="1"/>
    </font>
    <font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8"/>
      <name val="Arial"/>
      <family val="2"/>
    </font>
    <font>
      <b/>
      <sz val="11"/>
      <color indexed="8"/>
      <name val="한컴바탕"/>
      <family val="1"/>
    </font>
    <font>
      <sz val="11"/>
      <color indexed="56"/>
      <name val="Times New Roman"/>
      <family val="1"/>
    </font>
    <font>
      <b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color rgb="FF000000"/>
      <name val="굴림체"/>
      <family val="3"/>
    </font>
    <font>
      <sz val="12"/>
      <color rgb="FF000000"/>
      <name val="바탕체"/>
      <family val="1"/>
    </font>
    <font>
      <sz val="10"/>
      <color rgb="FF000000"/>
      <name val="Arial"/>
      <family val="2"/>
    </font>
    <font>
      <sz val="10"/>
      <color rgb="FF000000"/>
      <name val="한컴바탕"/>
      <family val="1"/>
    </font>
    <font>
      <sz val="11"/>
      <color rgb="FF000000"/>
      <name val="돋움"/>
      <family val="3"/>
    </font>
    <font>
      <sz val="12"/>
      <color rgb="FF000000"/>
      <name val="Arial"/>
      <family val="2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18"/>
      <color rgb="FF000000"/>
      <name val="Arial"/>
      <family val="2"/>
    </font>
    <font>
      <b/>
      <sz val="11"/>
      <color rgb="FF000000"/>
      <name val="한컴바탕"/>
      <family val="1"/>
    </font>
    <font>
      <sz val="11"/>
      <color theme="1"/>
      <name val="Calibri"/>
      <family val="3"/>
    </font>
    <font>
      <sz val="9"/>
      <color rgb="FF002060"/>
      <name val="Times New Roman"/>
      <family val="1"/>
    </font>
    <font>
      <sz val="11"/>
      <color rgb="FF00206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바탕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b/>
      <sz val="11"/>
      <color rgb="FFFF0000"/>
      <name val="Times New Roman"/>
      <family val="1"/>
    </font>
    <font>
      <b/>
      <sz val="8"/>
      <name val="돋움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gray0625">
        <fgColor indexed="15"/>
      </patternFill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gray0625">
        <fgColor indexed="13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</borders>
  <cellStyleXfs count="3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3" fillId="0" borderId="1">
      <alignment horizontal="center" vertical="center"/>
      <protection/>
    </xf>
    <xf numFmtId="49" fontId="107" fillId="0" borderId="1">
      <alignment horizontal="center" vertical="center"/>
      <protection/>
    </xf>
    <xf numFmtId="49" fontId="3" fillId="0" borderId="1">
      <alignment horizontal="center" vertical="center"/>
      <protection/>
    </xf>
    <xf numFmtId="49" fontId="107" fillId="0" borderId="1">
      <alignment horizontal="center" vertical="center"/>
      <protection/>
    </xf>
    <xf numFmtId="49" fontId="3" fillId="0" borderId="1">
      <alignment horizontal="center" vertical="center"/>
      <protection/>
    </xf>
    <xf numFmtId="49" fontId="107" fillId="0" borderId="1">
      <alignment horizontal="center" vertical="center"/>
      <protection/>
    </xf>
    <xf numFmtId="0" fontId="4" fillId="0" borderId="0">
      <alignment/>
      <protection/>
    </xf>
    <xf numFmtId="0" fontId="108" fillId="0" borderId="0">
      <alignment/>
      <protection/>
    </xf>
    <xf numFmtId="0" fontId="4" fillId="0" borderId="0">
      <alignment/>
      <protection/>
    </xf>
    <xf numFmtId="0" fontId="108" fillId="0" borderId="0">
      <alignment/>
      <protection/>
    </xf>
    <xf numFmtId="0" fontId="2" fillId="0" borderId="0">
      <alignment/>
      <protection/>
    </xf>
    <xf numFmtId="0" fontId="3" fillId="0" borderId="0" applyFont="0" applyFill="0" applyBorder="0" applyAlignment="0" applyProtection="0"/>
    <xf numFmtId="0" fontId="107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3" fillId="0" borderId="0" applyFont="0" applyFill="0" applyBorder="0" applyAlignment="0" applyProtection="0"/>
    <xf numFmtId="0" fontId="107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3" fillId="0" borderId="0" applyFont="0" applyFill="0" applyBorder="0" applyAlignment="0" applyProtection="0"/>
    <xf numFmtId="0" fontId="107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3" fillId="0" borderId="0" applyFont="0" applyFill="0" applyBorder="0" applyAlignment="0" applyProtection="0"/>
    <xf numFmtId="0" fontId="107" fillId="0" borderId="0">
      <alignment/>
      <protection/>
    </xf>
    <xf numFmtId="0" fontId="3" fillId="0" borderId="0" applyFont="0" applyFill="0" applyBorder="0" applyAlignment="0" applyProtection="0"/>
    <xf numFmtId="0" fontId="107" fillId="0" borderId="0">
      <alignment/>
      <protection/>
    </xf>
    <xf numFmtId="0" fontId="3" fillId="0" borderId="0" applyFont="0" applyFill="0" applyBorder="0" applyAlignment="0" applyProtection="0"/>
    <xf numFmtId="0" fontId="107" fillId="0" borderId="0">
      <alignment/>
      <protection/>
    </xf>
    <xf numFmtId="0" fontId="3" fillId="0" borderId="0" applyFont="0" applyFill="0" applyBorder="0" applyAlignment="0" applyProtection="0"/>
    <xf numFmtId="0" fontId="107" fillId="0" borderId="0">
      <alignment/>
      <protection/>
    </xf>
    <xf numFmtId="0" fontId="3" fillId="0" borderId="0" applyFont="0" applyFill="0" applyBorder="0" applyAlignment="0" applyProtection="0"/>
    <xf numFmtId="0" fontId="107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3" fillId="0" borderId="0" applyFont="0" applyFill="0" applyBorder="0" applyAlignment="0" applyProtection="0"/>
    <xf numFmtId="0" fontId="107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3" fillId="0" borderId="0" applyFont="0" applyFill="0" applyBorder="0" applyAlignment="0" applyProtection="0"/>
    <xf numFmtId="0" fontId="107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3" fillId="0" borderId="0" applyFont="0" applyFill="0" applyBorder="0" applyAlignment="0" applyProtection="0"/>
    <xf numFmtId="0" fontId="107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3" fillId="0" borderId="0" applyFont="0" applyFill="0" applyBorder="0" applyAlignment="0" applyProtection="0"/>
    <xf numFmtId="0" fontId="107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9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39" fillId="0" borderId="0" applyFont="0" applyFill="0" applyBorder="0" applyAlignment="0" applyProtection="0"/>
    <xf numFmtId="0" fontId="40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39" fillId="0" borderId="0" applyFont="0" applyFill="0" applyBorder="0" applyAlignment="0" applyProtection="0"/>
    <xf numFmtId="0" fontId="9" fillId="0" borderId="0">
      <alignment/>
      <protection/>
    </xf>
    <xf numFmtId="0" fontId="110" fillId="0" borderId="0">
      <alignment/>
      <protection/>
    </xf>
    <xf numFmtId="0" fontId="8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64" fillId="0" borderId="0" applyFont="0" applyFill="0" applyBorder="0" applyAlignment="0" applyProtection="0"/>
    <xf numFmtId="0" fontId="65" fillId="0" borderId="0" applyFont="0" applyFill="0" applyBorder="0" applyAlignment="0" applyProtection="0"/>
    <xf numFmtId="0" fontId="66" fillId="16" borderId="2">
      <alignment horizontal="center" vertical="center"/>
      <protection/>
    </xf>
    <xf numFmtId="0" fontId="41" fillId="0" borderId="0">
      <alignment/>
      <protection/>
    </xf>
    <xf numFmtId="0" fontId="8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63" fillId="0" borderId="0">
      <alignment/>
      <protection/>
    </xf>
    <xf numFmtId="0" fontId="65" fillId="0" borderId="0">
      <alignment/>
      <protection/>
    </xf>
    <xf numFmtId="0" fontId="67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68" fillId="0" borderId="0">
      <alignment/>
      <protection/>
    </xf>
    <xf numFmtId="0" fontId="69" fillId="0" borderId="0">
      <alignment/>
      <protection/>
    </xf>
    <xf numFmtId="0" fontId="2" fillId="0" borderId="0">
      <alignment/>
      <protection/>
    </xf>
    <xf numFmtId="0" fontId="70" fillId="0" borderId="0">
      <alignment/>
      <protection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3" fontId="2" fillId="0" borderId="0" applyFont="0" applyFill="0" applyBorder="0" applyAlignment="0" applyProtection="0"/>
    <xf numFmtId="3" fontId="109" fillId="0" borderId="0">
      <alignment/>
      <protection/>
    </xf>
    <xf numFmtId="3" fontId="109" fillId="0" borderId="0">
      <alignment/>
      <protection/>
    </xf>
    <xf numFmtId="3" fontId="109" fillId="0" borderId="0">
      <alignment/>
      <protection/>
    </xf>
    <xf numFmtId="0" fontId="3" fillId="0" borderId="0" applyFont="0" applyFill="0" applyBorder="0" applyAlignment="0" applyProtection="0"/>
    <xf numFmtId="0" fontId="107" fillId="0" borderId="0">
      <alignment/>
      <protection/>
    </xf>
    <xf numFmtId="180" fontId="10" fillId="0" borderId="0" applyFont="0" applyFill="0" applyBorder="0" applyAlignment="0" applyProtection="0"/>
    <xf numFmtId="181" fontId="10" fillId="0" borderId="0" applyFont="0" applyFill="0" applyBorder="0" applyAlignment="0" applyProtection="0"/>
    <xf numFmtId="188" fontId="0" fillId="0" borderId="0" applyFont="0" applyFill="0" applyBorder="0" applyAlignment="0" applyProtection="0"/>
    <xf numFmtId="188" fontId="111" fillId="0" borderId="0">
      <alignment/>
      <protection/>
    </xf>
    <xf numFmtId="0" fontId="0" fillId="0" borderId="0">
      <alignment/>
      <protection/>
    </xf>
    <xf numFmtId="0" fontId="11" fillId="0" borderId="0" applyFill="0" applyBorder="0" applyAlignment="0" applyProtection="0"/>
    <xf numFmtId="0" fontId="112" fillId="0" borderId="0">
      <alignment/>
      <protection/>
    </xf>
    <xf numFmtId="203" fontId="0" fillId="0" borderId="0" applyFont="0" applyFill="0" applyBorder="0" applyAlignment="0" applyProtection="0"/>
    <xf numFmtId="2" fontId="11" fillId="0" borderId="0" applyFill="0" applyBorder="0" applyAlignment="0" applyProtection="0"/>
    <xf numFmtId="2" fontId="112" fillId="0" borderId="0">
      <alignment/>
      <protection/>
    </xf>
    <xf numFmtId="38" fontId="12" fillId="17" borderId="0" applyNumberFormat="0" applyBorder="0" applyAlignment="0" applyProtection="0"/>
    <xf numFmtId="38" fontId="113" fillId="18" borderId="0">
      <alignment/>
      <protection/>
    </xf>
    <xf numFmtId="0" fontId="71" fillId="0" borderId="0">
      <alignment horizontal="left"/>
      <protection/>
    </xf>
    <xf numFmtId="0" fontId="13" fillId="0" borderId="3" applyNumberFormat="0" applyAlignment="0" applyProtection="0"/>
    <xf numFmtId="0" fontId="114" fillId="0" borderId="3">
      <alignment horizontal="left" vertical="center"/>
      <protection/>
    </xf>
    <xf numFmtId="0" fontId="13" fillId="0" borderId="4">
      <alignment horizontal="left" vertical="center"/>
      <protection/>
    </xf>
    <xf numFmtId="0" fontId="114" fillId="0" borderId="4">
      <alignment horizontal="left" vertical="center"/>
      <protection/>
    </xf>
    <xf numFmtId="0" fontId="14" fillId="0" borderId="0" applyNumberFormat="0" applyFill="0" applyBorder="0" applyAlignment="0" applyProtection="0"/>
    <xf numFmtId="0" fontId="115" fillId="0" borderId="0">
      <alignment/>
      <protection/>
    </xf>
    <xf numFmtId="0" fontId="13" fillId="0" borderId="0" applyNumberFormat="0" applyFill="0" applyBorder="0" applyAlignment="0" applyProtection="0"/>
    <xf numFmtId="0" fontId="114" fillId="0" borderId="0">
      <alignment/>
      <protection/>
    </xf>
    <xf numFmtId="0" fontId="14" fillId="0" borderId="0" applyNumberFormat="0" applyFill="0" applyBorder="0" applyAlignment="0" applyProtection="0"/>
    <xf numFmtId="0" fontId="115" fillId="0" borderId="0">
      <alignment/>
      <protection/>
    </xf>
    <xf numFmtId="0" fontId="13" fillId="0" borderId="0" applyNumberFormat="0" applyFill="0" applyBorder="0" applyAlignment="0" applyProtection="0"/>
    <xf numFmtId="0" fontId="114" fillId="0" borderId="0">
      <alignment/>
      <protection/>
    </xf>
    <xf numFmtId="0" fontId="15" fillId="0" borderId="0" applyNumberFormat="0" applyFill="0" applyBorder="0" applyAlignment="0" applyProtection="0"/>
    <xf numFmtId="10" fontId="12" fillId="19" borderId="5" applyNumberFormat="0" applyBorder="0" applyAlignment="0" applyProtection="0"/>
    <xf numFmtId="10" fontId="113" fillId="20" borderId="5">
      <alignment/>
      <protection/>
    </xf>
    <xf numFmtId="0" fontId="42" fillId="0" borderId="6">
      <alignment/>
      <protection/>
    </xf>
    <xf numFmtId="182" fontId="0" fillId="0" borderId="0">
      <alignment/>
      <protection/>
    </xf>
    <xf numFmtId="182" fontId="111" fillId="0" borderId="0">
      <alignment/>
      <protection/>
    </xf>
    <xf numFmtId="0" fontId="2" fillId="0" borderId="0">
      <alignment/>
      <protection/>
    </xf>
    <xf numFmtId="204" fontId="72" fillId="21" borderId="0">
      <alignment vertical="center"/>
      <protection/>
    </xf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109" fillId="0" borderId="0">
      <alignment/>
      <protection/>
    </xf>
    <xf numFmtId="10" fontId="109" fillId="0" borderId="0">
      <alignment/>
      <protection/>
    </xf>
    <xf numFmtId="10" fontId="109" fillId="0" borderId="0">
      <alignment/>
      <protection/>
    </xf>
    <xf numFmtId="0" fontId="73" fillId="22" borderId="2">
      <alignment horizontal="center" vertical="center"/>
      <protection/>
    </xf>
    <xf numFmtId="0" fontId="42" fillId="0" borderId="0">
      <alignment/>
      <protection/>
    </xf>
    <xf numFmtId="0" fontId="116" fillId="0" borderId="0">
      <alignment/>
      <protection/>
    </xf>
    <xf numFmtId="0" fontId="11" fillId="0" borderId="7" applyNumberFormat="0" applyFill="0" applyAlignment="0" applyProtection="0"/>
    <xf numFmtId="0" fontId="112" fillId="0" borderId="7">
      <alignment/>
      <protection/>
    </xf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25" fillId="17" borderId="8" applyNumberFormat="0" applyAlignment="0" applyProtection="0"/>
    <xf numFmtId="0" fontId="26" fillId="3" borderId="0" applyNumberFormat="0" applyBorder="0" applyAlignment="0" applyProtection="0"/>
    <xf numFmtId="0" fontId="6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0" fillId="19" borderId="9" applyNumberFormat="0" applyFon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0" fontId="5" fillId="0" borderId="0">
      <alignment/>
      <protection/>
    </xf>
    <xf numFmtId="0" fontId="28" fillId="0" borderId="0" applyNumberFormat="0" applyFill="0" applyBorder="0" applyAlignment="0" applyProtection="0"/>
    <xf numFmtId="0" fontId="29" fillId="28" borderId="10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41" fontId="111" fillId="0" borderId="0">
      <alignment/>
      <protection/>
    </xf>
    <xf numFmtId="41" fontId="74" fillId="0" borderId="0" applyFont="0" applyFill="0" applyBorder="0" applyAlignment="0" applyProtection="0"/>
    <xf numFmtId="41" fontId="111" fillId="0" borderId="0">
      <alignment/>
      <protection/>
    </xf>
    <xf numFmtId="0" fontId="2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109" fillId="0" borderId="0">
      <alignment/>
      <protection/>
    </xf>
    <xf numFmtId="0" fontId="30" fillId="0" borderId="11" applyNumberFormat="0" applyFill="0" applyAlignment="0" applyProtection="0"/>
    <xf numFmtId="0" fontId="6" fillId="0" borderId="0" applyNumberFormat="0" applyFill="0" applyBorder="0" applyAlignment="0" applyProtection="0"/>
    <xf numFmtId="0" fontId="31" fillId="0" borderId="12" applyNumberFormat="0" applyFill="0" applyAlignment="0" applyProtection="0"/>
    <xf numFmtId="41" fontId="0" fillId="0" borderId="0" applyFont="0" applyFill="0" applyBorder="0" applyAlignment="0" applyProtection="0"/>
    <xf numFmtId="0" fontId="32" fillId="7" borderId="8" applyNumberFormat="0" applyAlignment="0" applyProtection="0"/>
    <xf numFmtId="0" fontId="33" fillId="0" borderId="0" applyNumberFormat="0" applyFill="0" applyBorder="0" applyAlignment="0" applyProtection="0"/>
    <xf numFmtId="0" fontId="34" fillId="0" borderId="13" applyNumberFormat="0" applyFill="0" applyAlignment="0" applyProtection="0"/>
    <xf numFmtId="0" fontId="35" fillId="0" borderId="14" applyNumberFormat="0" applyFill="0" applyAlignment="0" applyProtection="0"/>
    <xf numFmtId="0" fontId="36" fillId="0" borderId="15" applyNumberFormat="0" applyFill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4" fillId="0" borderId="0">
      <alignment/>
      <protection/>
    </xf>
    <xf numFmtId="0" fontId="108" fillId="0" borderId="0">
      <alignment/>
      <protection/>
    </xf>
    <xf numFmtId="0" fontId="38" fillId="17" borderId="16" applyNumberFormat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111" fillId="0" borderId="0">
      <alignment vertical="center"/>
      <protection/>
    </xf>
    <xf numFmtId="205" fontId="72" fillId="21" borderId="0">
      <alignment vertical="center"/>
      <protection/>
    </xf>
    <xf numFmtId="204" fontId="2" fillId="0" borderId="2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11" fillId="0" borderId="0">
      <alignment/>
      <protection/>
    </xf>
    <xf numFmtId="0" fontId="4" fillId="0" borderId="0" applyProtection="0">
      <alignment/>
    </xf>
    <xf numFmtId="0" fontId="111" fillId="0" borderId="0">
      <alignment vertical="center"/>
      <protection/>
    </xf>
    <xf numFmtId="0" fontId="4" fillId="0" borderId="0">
      <alignment/>
      <protection/>
    </xf>
    <xf numFmtId="0" fontId="117" fillId="0" borderId="0">
      <alignment vertical="center"/>
      <protection/>
    </xf>
    <xf numFmtId="0" fontId="108" fillId="0" borderId="0">
      <alignment/>
      <protection/>
    </xf>
    <xf numFmtId="0" fontId="74" fillId="0" borderId="0">
      <alignment vertical="center"/>
      <protection/>
    </xf>
    <xf numFmtId="0" fontId="0" fillId="0" borderId="0">
      <alignment/>
      <protection/>
    </xf>
    <xf numFmtId="0" fontId="117" fillId="0" borderId="0">
      <alignment vertical="center"/>
      <protection/>
    </xf>
    <xf numFmtId="0" fontId="1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Protection="0">
      <alignment/>
    </xf>
    <xf numFmtId="0" fontId="0" fillId="0" borderId="0">
      <alignment/>
      <protection/>
    </xf>
    <xf numFmtId="0" fontId="7" fillId="0" borderId="0" applyNumberFormat="0" applyFill="0" applyBorder="0" applyAlignment="0" applyProtection="0"/>
  </cellStyleXfs>
  <cellXfs count="745">
    <xf numFmtId="0" fontId="0" fillId="0" borderId="0" xfId="0" applyAlignment="1">
      <alignment/>
    </xf>
    <xf numFmtId="0" fontId="43" fillId="0" borderId="0" xfId="301" applyFont="1" applyFill="1" applyAlignment="1">
      <alignment vertical="center"/>
      <protection/>
    </xf>
    <xf numFmtId="0" fontId="18" fillId="0" borderId="0" xfId="306" applyFont="1" applyFill="1" applyAlignment="1">
      <alignment vertical="center"/>
      <protection/>
    </xf>
    <xf numFmtId="0" fontId="43" fillId="0" borderId="0" xfId="306" applyFont="1" applyFill="1" applyAlignment="1">
      <alignment vertical="center"/>
      <protection/>
    </xf>
    <xf numFmtId="0" fontId="43" fillId="0" borderId="0" xfId="306" applyFont="1" applyFill="1" applyAlignment="1">
      <alignment horizontal="right" vertical="center"/>
      <protection/>
    </xf>
    <xf numFmtId="0" fontId="43" fillId="0" borderId="0" xfId="306" applyFont="1" applyFill="1" applyBorder="1" applyAlignment="1">
      <alignment vertical="center"/>
      <protection/>
    </xf>
    <xf numFmtId="0" fontId="18" fillId="0" borderId="0" xfId="306" applyFont="1" applyFill="1" applyAlignment="1">
      <alignment vertical="center" shrinkToFit="1"/>
      <protection/>
    </xf>
    <xf numFmtId="0" fontId="43" fillId="0" borderId="0" xfId="301" applyFont="1" applyFill="1" applyBorder="1" applyAlignment="1">
      <alignment vertical="center"/>
      <protection/>
    </xf>
    <xf numFmtId="0" fontId="43" fillId="0" borderId="0" xfId="302" applyFont="1" applyFill="1" applyBorder="1" applyAlignment="1">
      <alignment vertical="center"/>
      <protection/>
    </xf>
    <xf numFmtId="0" fontId="43" fillId="0" borderId="0" xfId="302" applyFont="1" applyFill="1" applyAlignment="1">
      <alignment vertical="center"/>
      <protection/>
    </xf>
    <xf numFmtId="0" fontId="43" fillId="0" borderId="0" xfId="302" applyFont="1" applyFill="1" applyAlignment="1">
      <alignment horizontal="right" vertical="center"/>
      <protection/>
    </xf>
    <xf numFmtId="0" fontId="43" fillId="0" borderId="0" xfId="302" applyNumberFormat="1" applyFont="1" applyFill="1" applyAlignment="1">
      <alignment horizontal="left" vertical="center"/>
      <protection/>
    </xf>
    <xf numFmtId="176" fontId="18" fillId="0" borderId="0" xfId="299" applyNumberFormat="1" applyFont="1" applyFill="1" applyBorder="1" applyAlignment="1" applyProtection="1">
      <alignment horizontal="right" vertical="center"/>
      <protection locked="0"/>
    </xf>
    <xf numFmtId="0" fontId="43" fillId="0" borderId="0" xfId="300" applyFont="1" applyFill="1" applyAlignment="1">
      <alignment horizontal="right" vertical="center"/>
      <protection/>
    </xf>
    <xf numFmtId="3" fontId="43" fillId="0" borderId="0" xfId="300" applyNumberFormat="1" applyFont="1" applyFill="1" applyBorder="1" applyAlignment="1">
      <alignment vertical="center"/>
      <protection/>
    </xf>
    <xf numFmtId="3" fontId="43" fillId="0" borderId="0" xfId="300" applyNumberFormat="1" applyFont="1" applyFill="1" applyAlignment="1">
      <alignment horizontal="right" vertical="center"/>
      <protection/>
    </xf>
    <xf numFmtId="3" fontId="43" fillId="0" borderId="0" xfId="300" applyNumberFormat="1" applyFont="1" applyFill="1" applyAlignment="1">
      <alignment vertical="center"/>
      <protection/>
    </xf>
    <xf numFmtId="0" fontId="43" fillId="0" borderId="0" xfId="300" applyFont="1" applyFill="1" applyAlignment="1">
      <alignment vertical="center"/>
      <protection/>
    </xf>
    <xf numFmtId="0" fontId="43" fillId="0" borderId="0" xfId="300" applyFont="1" applyFill="1" applyBorder="1" applyAlignment="1">
      <alignment vertical="center"/>
      <protection/>
    </xf>
    <xf numFmtId="0" fontId="18" fillId="0" borderId="0" xfId="0" applyFont="1" applyFill="1" applyAlignment="1">
      <alignment vertical="center"/>
    </xf>
    <xf numFmtId="0" fontId="49" fillId="0" borderId="0" xfId="0" applyFont="1" applyFill="1" applyAlignment="1">
      <alignment vertical="center"/>
    </xf>
    <xf numFmtId="0" fontId="49" fillId="0" borderId="0" xfId="0" applyFont="1" applyFill="1" applyBorder="1" applyAlignment="1">
      <alignment vertical="center"/>
    </xf>
    <xf numFmtId="0" fontId="49" fillId="0" borderId="0" xfId="306" applyNumberFormat="1" applyFont="1" applyFill="1" applyAlignment="1">
      <alignment horizontal="left" vertical="center"/>
      <protection/>
    </xf>
    <xf numFmtId="0" fontId="49" fillId="0" borderId="0" xfId="306" applyFont="1" applyFill="1" applyAlignment="1">
      <alignment vertical="center"/>
      <protection/>
    </xf>
    <xf numFmtId="0" fontId="49" fillId="0" borderId="0" xfId="306" applyFont="1" applyFill="1" applyAlignment="1">
      <alignment horizontal="right" vertical="center"/>
      <protection/>
    </xf>
    <xf numFmtId="0" fontId="49" fillId="0" borderId="0" xfId="306" applyFont="1" applyFill="1" applyBorder="1" applyAlignment="1">
      <alignment vertical="center"/>
      <protection/>
    </xf>
    <xf numFmtId="0" fontId="49" fillId="0" borderId="0" xfId="300" applyNumberFormat="1" applyFont="1" applyFill="1" applyAlignment="1">
      <alignment horizontal="left" vertical="center"/>
      <protection/>
    </xf>
    <xf numFmtId="0" fontId="49" fillId="0" borderId="0" xfId="300" applyFont="1" applyFill="1" applyAlignment="1">
      <alignment horizontal="right" vertical="center"/>
      <protection/>
    </xf>
    <xf numFmtId="0" fontId="49" fillId="0" borderId="0" xfId="300" applyFont="1" applyFill="1" applyAlignment="1">
      <alignment vertical="center"/>
      <protection/>
    </xf>
    <xf numFmtId="0" fontId="49" fillId="0" borderId="0" xfId="300" applyFont="1" applyFill="1" applyBorder="1" applyAlignment="1">
      <alignment vertical="center"/>
      <protection/>
    </xf>
    <xf numFmtId="0" fontId="49" fillId="0" borderId="0" xfId="308" applyFont="1" applyFill="1" applyAlignment="1">
      <alignment horizontal="right" vertical="center"/>
      <protection/>
    </xf>
    <xf numFmtId="0" fontId="49" fillId="0" borderId="0" xfId="0" applyNumberFormat="1" applyFont="1" applyFill="1" applyAlignment="1">
      <alignment horizontal="left" vertical="center"/>
    </xf>
    <xf numFmtId="0" fontId="49" fillId="0" borderId="0" xfId="0" applyFont="1" applyFill="1" applyAlignment="1">
      <alignment horizontal="right" vertical="center"/>
    </xf>
    <xf numFmtId="0" fontId="49" fillId="0" borderId="0" xfId="302" applyFont="1" applyFill="1" applyAlignment="1">
      <alignment vertical="center"/>
      <protection/>
    </xf>
    <xf numFmtId="0" fontId="49" fillId="0" borderId="0" xfId="302" applyFont="1" applyFill="1" applyBorder="1" applyAlignment="1">
      <alignment vertical="center"/>
      <protection/>
    </xf>
    <xf numFmtId="0" fontId="49" fillId="0" borderId="0" xfId="302" applyFont="1" applyFill="1" applyAlignment="1">
      <alignment horizontal="right" vertical="center"/>
      <protection/>
    </xf>
    <xf numFmtId="0" fontId="49" fillId="0" borderId="0" xfId="301" applyFont="1" applyFill="1" applyAlignment="1">
      <alignment vertical="center"/>
      <protection/>
    </xf>
    <xf numFmtId="0" fontId="49" fillId="0" borderId="0" xfId="301" applyFont="1" applyFill="1" applyAlignment="1">
      <alignment horizontal="right" vertical="center"/>
      <protection/>
    </xf>
    <xf numFmtId="0" fontId="49" fillId="0" borderId="0" xfId="301" applyFont="1" applyFill="1" applyBorder="1" applyAlignment="1">
      <alignment vertical="center"/>
      <protection/>
    </xf>
    <xf numFmtId="0" fontId="17" fillId="0" borderId="0" xfId="306" applyNumberFormat="1" applyFont="1" applyFill="1" applyAlignment="1">
      <alignment horizontal="left" vertical="center"/>
      <protection/>
    </xf>
    <xf numFmtId="0" fontId="17" fillId="0" borderId="0" xfId="306" applyFont="1" applyFill="1" applyAlignment="1">
      <alignment horizontal="right" vertical="center"/>
      <protection/>
    </xf>
    <xf numFmtId="0" fontId="17" fillId="0" borderId="0" xfId="306" applyFont="1" applyFill="1" applyAlignment="1">
      <alignment vertical="center"/>
      <protection/>
    </xf>
    <xf numFmtId="0" fontId="17" fillId="0" borderId="0" xfId="306" applyFont="1" applyFill="1" applyBorder="1" applyAlignment="1">
      <alignment vertical="center"/>
      <protection/>
    </xf>
    <xf numFmtId="0" fontId="17" fillId="0" borderId="0" xfId="306" applyFont="1" applyFill="1" applyAlignment="1">
      <alignment horizontal="centerContinuous" vertical="center"/>
      <protection/>
    </xf>
    <xf numFmtId="0" fontId="51" fillId="0" borderId="0" xfId="306" applyFont="1" applyFill="1" applyAlignment="1">
      <alignment horizontal="centerContinuous" vertical="center"/>
      <protection/>
    </xf>
    <xf numFmtId="0" fontId="17" fillId="0" borderId="0" xfId="306" applyFont="1" applyFill="1" applyBorder="1" applyAlignment="1">
      <alignment horizontal="center" vertical="center"/>
      <protection/>
    </xf>
    <xf numFmtId="0" fontId="51" fillId="0" borderId="0" xfId="306" applyFont="1" applyFill="1" applyBorder="1" applyAlignment="1">
      <alignment vertical="center"/>
      <protection/>
    </xf>
    <xf numFmtId="0" fontId="19" fillId="0" borderId="0" xfId="0" applyFont="1" applyFill="1" applyBorder="1" applyAlignment="1">
      <alignment vertical="center"/>
    </xf>
    <xf numFmtId="0" fontId="17" fillId="0" borderId="0" xfId="306" applyFont="1" applyFill="1" applyBorder="1" applyAlignment="1">
      <alignment horizontal="right" vertical="center"/>
      <protection/>
    </xf>
    <xf numFmtId="3" fontId="17" fillId="0" borderId="0" xfId="306" applyNumberFormat="1" applyFont="1" applyFill="1" applyBorder="1" applyAlignment="1">
      <alignment horizontal="right" vertical="center"/>
      <protection/>
    </xf>
    <xf numFmtId="0" fontId="17" fillId="0" borderId="0" xfId="306" applyFont="1" applyFill="1" applyAlignment="1">
      <alignment horizontal="left" vertical="center"/>
      <protection/>
    </xf>
    <xf numFmtId="0" fontId="17" fillId="0" borderId="0" xfId="306" applyFont="1" applyFill="1" applyBorder="1" applyAlignment="1">
      <alignment horizontal="left" vertical="center"/>
      <protection/>
    </xf>
    <xf numFmtId="0" fontId="17" fillId="0" borderId="0" xfId="307" applyFont="1" applyFill="1" applyAlignment="1">
      <alignment horizontal="left"/>
    </xf>
    <xf numFmtId="0" fontId="17" fillId="0" borderId="0" xfId="307" applyFont="1" applyFill="1" applyBorder="1" applyAlignment="1">
      <alignment vertical="center"/>
    </xf>
    <xf numFmtId="0" fontId="19" fillId="0" borderId="0" xfId="306" applyFont="1" applyFill="1" applyAlignment="1">
      <alignment vertical="center"/>
      <protection/>
    </xf>
    <xf numFmtId="0" fontId="19" fillId="0" borderId="0" xfId="306" applyFont="1" applyFill="1" applyAlignment="1">
      <alignment horizontal="right" vertical="center"/>
      <protection/>
    </xf>
    <xf numFmtId="0" fontId="19" fillId="0" borderId="0" xfId="306" applyFont="1" applyFill="1" applyBorder="1" applyAlignment="1">
      <alignment vertical="center"/>
      <protection/>
    </xf>
    <xf numFmtId="0" fontId="52" fillId="0" borderId="0" xfId="300" applyNumberFormat="1" applyFont="1" applyFill="1" applyAlignment="1">
      <alignment horizontal="left" vertical="center"/>
      <protection/>
    </xf>
    <xf numFmtId="0" fontId="52" fillId="0" borderId="0" xfId="300" applyFont="1" applyFill="1" applyAlignment="1">
      <alignment horizontal="right" vertical="center"/>
      <protection/>
    </xf>
    <xf numFmtId="41" fontId="53" fillId="0" borderId="0" xfId="0" applyNumberFormat="1" applyFont="1" applyFill="1" applyBorder="1" applyAlignment="1">
      <alignment vertical="center"/>
    </xf>
    <xf numFmtId="0" fontId="17" fillId="0" borderId="0" xfId="300" applyNumberFormat="1" applyFont="1" applyFill="1" applyAlignment="1">
      <alignment horizontal="left" vertical="center"/>
      <protection/>
    </xf>
    <xf numFmtId="0" fontId="17" fillId="0" borderId="0" xfId="300" applyFont="1" applyFill="1" applyAlignment="1">
      <alignment horizontal="right" vertical="center"/>
      <protection/>
    </xf>
    <xf numFmtId="0" fontId="17" fillId="0" borderId="0" xfId="300" applyFont="1" applyFill="1" applyAlignment="1">
      <alignment vertical="center"/>
      <protection/>
    </xf>
    <xf numFmtId="0" fontId="17" fillId="0" borderId="0" xfId="300" applyFont="1" applyFill="1" applyBorder="1" applyAlignment="1">
      <alignment vertical="center"/>
      <protection/>
    </xf>
    <xf numFmtId="0" fontId="17" fillId="0" borderId="0" xfId="300" applyFont="1" applyFill="1" applyAlignment="1">
      <alignment horizontal="centerContinuous" vertical="center"/>
      <protection/>
    </xf>
    <xf numFmtId="0" fontId="17" fillId="0" borderId="0" xfId="300" applyFont="1" applyFill="1" applyBorder="1" applyAlignment="1">
      <alignment horizontal="right" vertical="center"/>
      <protection/>
    </xf>
    <xf numFmtId="0" fontId="17" fillId="0" borderId="0" xfId="300" applyFont="1" applyFill="1" applyBorder="1" applyAlignment="1">
      <alignment horizontal="center" vertical="center"/>
      <protection/>
    </xf>
    <xf numFmtId="176" fontId="17" fillId="0" borderId="0" xfId="299" applyNumberFormat="1" applyFont="1" applyFill="1" applyAlignment="1" applyProtection="1">
      <alignment horizontal="right" vertical="center"/>
      <protection locked="0"/>
    </xf>
    <xf numFmtId="176" fontId="17" fillId="0" borderId="0" xfId="299" applyNumberFormat="1" applyFont="1" applyFill="1" applyBorder="1" applyAlignment="1" applyProtection="1">
      <alignment horizontal="right" vertical="center"/>
      <protection locked="0"/>
    </xf>
    <xf numFmtId="3" fontId="17" fillId="0" borderId="0" xfId="300" applyNumberFormat="1" applyFont="1" applyFill="1" applyBorder="1" applyAlignment="1">
      <alignment vertical="center"/>
      <protection/>
    </xf>
    <xf numFmtId="3" fontId="17" fillId="0" borderId="0" xfId="300" applyNumberFormat="1" applyFont="1" applyFill="1" applyBorder="1" applyAlignment="1">
      <alignment horizontal="right" vertical="center"/>
      <protection/>
    </xf>
    <xf numFmtId="41" fontId="17" fillId="0" borderId="0" xfId="300" applyNumberFormat="1" applyFont="1" applyFill="1" applyBorder="1" applyAlignment="1">
      <alignment horizontal="center" vertical="center"/>
      <protection/>
    </xf>
    <xf numFmtId="3" fontId="17" fillId="0" borderId="0" xfId="300" applyNumberFormat="1" applyFont="1" applyFill="1" applyAlignment="1">
      <alignment horizontal="right" vertical="center"/>
      <protection/>
    </xf>
    <xf numFmtId="3" fontId="17" fillId="0" borderId="0" xfId="300" applyNumberFormat="1" applyFont="1" applyFill="1" applyAlignment="1">
      <alignment vertical="center"/>
      <protection/>
    </xf>
    <xf numFmtId="0" fontId="52" fillId="0" borderId="0" xfId="300" applyFont="1" applyFill="1" applyAlignment="1">
      <alignment vertical="center"/>
      <protection/>
    </xf>
    <xf numFmtId="0" fontId="52" fillId="0" borderId="0" xfId="300" applyFont="1" applyFill="1" applyBorder="1" applyAlignment="1">
      <alignment horizontal="center" vertical="center"/>
      <protection/>
    </xf>
    <xf numFmtId="0" fontId="19" fillId="0" borderId="0" xfId="300" applyFont="1" applyFill="1" applyAlignment="1">
      <alignment horizontal="right" vertical="center"/>
      <protection/>
    </xf>
    <xf numFmtId="3" fontId="19" fillId="0" borderId="0" xfId="300" applyNumberFormat="1" applyFont="1" applyFill="1" applyBorder="1" applyAlignment="1">
      <alignment vertical="center"/>
      <protection/>
    </xf>
    <xf numFmtId="3" fontId="19" fillId="0" borderId="0" xfId="300" applyNumberFormat="1" applyFont="1" applyFill="1" applyAlignment="1">
      <alignment horizontal="right" vertical="center"/>
      <protection/>
    </xf>
    <xf numFmtId="3" fontId="19" fillId="0" borderId="0" xfId="300" applyNumberFormat="1" applyFont="1" applyFill="1" applyAlignment="1">
      <alignment vertical="center"/>
      <protection/>
    </xf>
    <xf numFmtId="0" fontId="19" fillId="0" borderId="0" xfId="300" applyFont="1" applyFill="1" applyAlignment="1">
      <alignment vertical="center"/>
      <protection/>
    </xf>
    <xf numFmtId="0" fontId="19" fillId="0" borderId="0" xfId="300" applyFont="1" applyFill="1" applyBorder="1" applyAlignment="1">
      <alignment vertical="center"/>
      <protection/>
    </xf>
    <xf numFmtId="0" fontId="17" fillId="0" borderId="0" xfId="0" applyFont="1" applyFill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left" vertical="center"/>
    </xf>
    <xf numFmtId="0" fontId="17" fillId="0" borderId="0" xfId="305" applyFont="1" applyFill="1" applyAlignment="1">
      <alignment vertical="center"/>
      <protection/>
    </xf>
    <xf numFmtId="0" fontId="17" fillId="0" borderId="0" xfId="305" applyFont="1" applyFill="1" applyBorder="1" applyAlignment="1">
      <alignment horizontal="left" vertical="center"/>
      <protection/>
    </xf>
    <xf numFmtId="0" fontId="17" fillId="0" borderId="0" xfId="305" applyFont="1" applyFill="1" applyBorder="1" applyAlignment="1">
      <alignment vertical="center"/>
      <protection/>
    </xf>
    <xf numFmtId="0" fontId="17" fillId="0" borderId="0" xfId="305" applyFont="1" applyFill="1" applyAlignment="1">
      <alignment horizontal="right" vertical="center"/>
      <protection/>
    </xf>
    <xf numFmtId="0" fontId="17" fillId="0" borderId="0" xfId="305" applyFont="1" applyFill="1" applyBorder="1" applyAlignment="1">
      <alignment horizontal="center" vertical="center"/>
      <protection/>
    </xf>
    <xf numFmtId="0" fontId="17" fillId="0" borderId="0" xfId="302" applyNumberFormat="1" applyFont="1" applyFill="1" applyAlignment="1">
      <alignment horizontal="left" vertical="center"/>
      <protection/>
    </xf>
    <xf numFmtId="0" fontId="17" fillId="0" borderId="0" xfId="302" applyFont="1" applyFill="1" applyAlignment="1">
      <alignment vertical="center"/>
      <protection/>
    </xf>
    <xf numFmtId="0" fontId="17" fillId="0" borderId="0" xfId="302" applyFont="1" applyFill="1" applyBorder="1" applyAlignment="1">
      <alignment vertical="center"/>
      <protection/>
    </xf>
    <xf numFmtId="0" fontId="17" fillId="0" borderId="0" xfId="302" applyFont="1" applyFill="1" applyAlignment="1">
      <alignment horizontal="right" vertical="center"/>
      <protection/>
    </xf>
    <xf numFmtId="0" fontId="51" fillId="0" borderId="0" xfId="302" applyFont="1" applyFill="1" applyBorder="1" applyAlignment="1">
      <alignment vertical="center"/>
      <protection/>
    </xf>
    <xf numFmtId="0" fontId="19" fillId="0" borderId="0" xfId="302" applyFont="1" applyFill="1" applyBorder="1" applyAlignment="1">
      <alignment vertical="center"/>
      <protection/>
    </xf>
    <xf numFmtId="0" fontId="19" fillId="0" borderId="0" xfId="302" applyFont="1" applyFill="1" applyAlignment="1">
      <alignment vertical="center"/>
      <protection/>
    </xf>
    <xf numFmtId="0" fontId="19" fillId="0" borderId="0" xfId="302" applyFont="1" applyFill="1" applyAlignment="1">
      <alignment horizontal="right" vertical="center"/>
      <protection/>
    </xf>
    <xf numFmtId="0" fontId="19" fillId="0" borderId="0" xfId="302" applyNumberFormat="1" applyFont="1" applyFill="1" applyAlignment="1">
      <alignment horizontal="left" vertical="center"/>
      <protection/>
    </xf>
    <xf numFmtId="0" fontId="17" fillId="0" borderId="0" xfId="301" applyNumberFormat="1" applyFont="1" applyFill="1" applyAlignment="1">
      <alignment horizontal="left" vertical="center"/>
      <protection/>
    </xf>
    <xf numFmtId="0" fontId="17" fillId="0" borderId="0" xfId="301" applyFont="1" applyFill="1" applyAlignment="1">
      <alignment vertical="center"/>
      <protection/>
    </xf>
    <xf numFmtId="0" fontId="17" fillId="0" borderId="0" xfId="301" applyFont="1" applyFill="1" applyBorder="1" applyAlignment="1">
      <alignment vertical="center"/>
      <protection/>
    </xf>
    <xf numFmtId="0" fontId="17" fillId="0" borderId="0" xfId="301" applyFont="1" applyFill="1" applyAlignment="1">
      <alignment horizontal="centerContinuous" vertical="center"/>
      <protection/>
    </xf>
    <xf numFmtId="0" fontId="51" fillId="0" borderId="0" xfId="301" applyFont="1" applyFill="1" applyAlignment="1">
      <alignment horizontal="centerContinuous" vertical="center"/>
      <protection/>
    </xf>
    <xf numFmtId="0" fontId="17" fillId="0" borderId="0" xfId="301" applyFont="1" applyFill="1" applyAlignment="1">
      <alignment horizontal="center" vertical="center"/>
      <protection/>
    </xf>
    <xf numFmtId="0" fontId="51" fillId="0" borderId="0" xfId="301" applyFont="1" applyFill="1" applyBorder="1" applyAlignment="1">
      <alignment vertical="center"/>
      <protection/>
    </xf>
    <xf numFmtId="49" fontId="17" fillId="0" borderId="17" xfId="301" applyNumberFormat="1" applyFont="1" applyFill="1" applyBorder="1" applyAlignment="1">
      <alignment horizontal="center" vertical="center"/>
      <protection/>
    </xf>
    <xf numFmtId="0" fontId="19" fillId="0" borderId="0" xfId="301" applyFont="1" applyFill="1" applyBorder="1" applyAlignment="1">
      <alignment vertical="center"/>
      <protection/>
    </xf>
    <xf numFmtId="3" fontId="17" fillId="0" borderId="0" xfId="301" applyNumberFormat="1" applyFont="1" applyFill="1" applyAlignment="1">
      <alignment horizontal="right" vertical="center"/>
      <protection/>
    </xf>
    <xf numFmtId="0" fontId="19" fillId="0" borderId="0" xfId="301" applyFont="1" applyFill="1" applyAlignment="1">
      <alignment vertical="center"/>
      <protection/>
    </xf>
    <xf numFmtId="41" fontId="17" fillId="0" borderId="0" xfId="306" applyNumberFormat="1" applyFont="1" applyFill="1" applyBorder="1" applyAlignment="1">
      <alignment horizontal="center" vertical="center"/>
      <protection/>
    </xf>
    <xf numFmtId="3" fontId="17" fillId="0" borderId="0" xfId="306" applyNumberFormat="1" applyFont="1" applyFill="1" applyBorder="1" applyAlignment="1">
      <alignment horizontal="center" vertical="center"/>
      <protection/>
    </xf>
    <xf numFmtId="41" fontId="17" fillId="0" borderId="0" xfId="306" applyNumberFormat="1" applyFont="1" applyFill="1" applyBorder="1" applyAlignment="1">
      <alignment vertical="center"/>
      <protection/>
    </xf>
    <xf numFmtId="0" fontId="17" fillId="0" borderId="0" xfId="306" applyFont="1" applyFill="1" applyBorder="1" applyAlignment="1">
      <alignment horizontal="right" vertical="center" shrinkToFit="1"/>
      <protection/>
    </xf>
    <xf numFmtId="0" fontId="17" fillId="0" borderId="0" xfId="307" applyFont="1" applyFill="1" applyBorder="1" applyAlignment="1">
      <alignment horizontal="left"/>
    </xf>
    <xf numFmtId="0" fontId="52" fillId="0" borderId="0" xfId="306" applyFont="1" applyFill="1" applyAlignment="1">
      <alignment vertical="center"/>
      <protection/>
    </xf>
    <xf numFmtId="0" fontId="52" fillId="0" borderId="0" xfId="306" applyFont="1" applyFill="1" applyAlignment="1">
      <alignment horizontal="right" vertical="center"/>
      <protection/>
    </xf>
    <xf numFmtId="0" fontId="52" fillId="0" borderId="0" xfId="306" applyFont="1" applyFill="1" applyBorder="1" applyAlignment="1">
      <alignment vertical="center"/>
      <protection/>
    </xf>
    <xf numFmtId="0" fontId="57" fillId="0" borderId="0" xfId="306" applyFont="1" applyFill="1" applyAlignment="1">
      <alignment horizontal="centerContinuous" vertical="center"/>
      <protection/>
    </xf>
    <xf numFmtId="0" fontId="52" fillId="0" borderId="0" xfId="306" applyFont="1" applyFill="1" applyAlignment="1">
      <alignment vertical="center" shrinkToFit="1"/>
      <protection/>
    </xf>
    <xf numFmtId="0" fontId="17" fillId="0" borderId="0" xfId="306" applyFont="1" applyFill="1" applyBorder="1" applyAlignment="1">
      <alignment horizontal="center" vertical="center" shrinkToFit="1"/>
      <protection/>
    </xf>
    <xf numFmtId="0" fontId="17" fillId="0" borderId="0" xfId="306" applyFont="1" applyFill="1" applyBorder="1" applyAlignment="1">
      <alignment vertical="center" shrinkToFit="1"/>
      <protection/>
    </xf>
    <xf numFmtId="0" fontId="17" fillId="0" borderId="0" xfId="306" applyFont="1" applyFill="1" applyAlignment="1">
      <alignment vertical="center" shrinkToFit="1"/>
      <protection/>
    </xf>
    <xf numFmtId="0" fontId="58" fillId="0" borderId="0" xfId="306" applyFont="1" applyFill="1" applyAlignment="1">
      <alignment horizontal="centerContinuous" vertical="center"/>
      <protection/>
    </xf>
    <xf numFmtId="0" fontId="58" fillId="0" borderId="0" xfId="306" applyFont="1" applyFill="1" applyBorder="1" applyAlignment="1">
      <alignment horizontal="centerContinuous" vertical="center"/>
      <protection/>
    </xf>
    <xf numFmtId="0" fontId="58" fillId="0" borderId="0" xfId="306" applyFont="1" applyFill="1" applyBorder="1" applyAlignment="1">
      <alignment horizontal="left" vertical="center"/>
      <protection/>
    </xf>
    <xf numFmtId="0" fontId="58" fillId="0" borderId="0" xfId="306" applyFont="1" applyFill="1" applyBorder="1" applyAlignment="1">
      <alignment horizontal="centerContinuous" vertical="center" shrinkToFit="1"/>
      <protection/>
    </xf>
    <xf numFmtId="0" fontId="58" fillId="0" borderId="0" xfId="306" applyFont="1" applyFill="1" applyBorder="1" applyAlignment="1">
      <alignment vertical="center"/>
      <protection/>
    </xf>
    <xf numFmtId="0" fontId="53" fillId="0" borderId="0" xfId="306" applyFont="1" applyFill="1" applyBorder="1" applyAlignment="1">
      <alignment vertical="center"/>
      <protection/>
    </xf>
    <xf numFmtId="0" fontId="53" fillId="0" borderId="0" xfId="306" applyFont="1" applyFill="1" applyBorder="1" applyAlignment="1">
      <alignment horizontal="center" vertical="center" shrinkToFit="1"/>
      <protection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>
      <alignment vertical="center"/>
    </xf>
    <xf numFmtId="0" fontId="60" fillId="0" borderId="0" xfId="306" applyFont="1" applyFill="1" applyBorder="1" applyAlignment="1">
      <alignment vertical="center"/>
      <protection/>
    </xf>
    <xf numFmtId="0" fontId="61" fillId="0" borderId="0" xfId="306" applyFont="1" applyFill="1" applyAlignment="1">
      <alignment vertical="center"/>
      <protection/>
    </xf>
    <xf numFmtId="0" fontId="53" fillId="0" borderId="0" xfId="306" applyFont="1" applyFill="1" applyAlignment="1">
      <alignment vertical="center"/>
      <protection/>
    </xf>
    <xf numFmtId="0" fontId="58" fillId="0" borderId="0" xfId="301" applyFont="1" applyFill="1" applyAlignment="1">
      <alignment horizontal="centerContinuous" vertical="center"/>
      <protection/>
    </xf>
    <xf numFmtId="0" fontId="58" fillId="0" borderId="0" xfId="301" applyFont="1" applyFill="1" applyBorder="1" applyAlignment="1">
      <alignment vertical="center"/>
      <protection/>
    </xf>
    <xf numFmtId="0" fontId="53" fillId="0" borderId="0" xfId="301" applyFont="1" applyFill="1" applyBorder="1" applyAlignment="1">
      <alignment vertical="center"/>
      <protection/>
    </xf>
    <xf numFmtId="0" fontId="17" fillId="0" borderId="2" xfId="285" applyNumberFormat="1" applyFont="1" applyFill="1" applyBorder="1" applyAlignment="1">
      <alignment horizontal="right" vertical="center" shrinkToFit="1"/>
      <protection/>
    </xf>
    <xf numFmtId="0" fontId="58" fillId="0" borderId="0" xfId="302" applyFont="1" applyFill="1" applyBorder="1" applyAlignment="1">
      <alignment vertical="center"/>
      <protection/>
    </xf>
    <xf numFmtId="0" fontId="53" fillId="0" borderId="0" xfId="302" applyFont="1" applyFill="1" applyBorder="1" applyAlignment="1">
      <alignment vertical="center"/>
      <protection/>
    </xf>
    <xf numFmtId="0" fontId="53" fillId="0" borderId="17" xfId="302" applyNumberFormat="1" applyFont="1" applyFill="1" applyBorder="1" applyAlignment="1">
      <alignment horizontal="center" vertical="center"/>
      <protection/>
    </xf>
    <xf numFmtId="3" fontId="53" fillId="0" borderId="2" xfId="302" applyNumberFormat="1" applyFont="1" applyFill="1" applyBorder="1" applyAlignment="1">
      <alignment horizontal="right" vertical="center"/>
      <protection/>
    </xf>
    <xf numFmtId="41" fontId="53" fillId="0" borderId="0" xfId="250" applyFont="1" applyFill="1" applyBorder="1" applyAlignment="1">
      <alignment vertical="center"/>
    </xf>
    <xf numFmtId="41" fontId="53" fillId="0" borderId="0" xfId="302" applyNumberFormat="1" applyFont="1" applyFill="1" applyBorder="1" applyAlignment="1" applyProtection="1">
      <alignment horizontal="right" vertical="center" shrinkToFit="1"/>
      <protection locked="0"/>
    </xf>
    <xf numFmtId="0" fontId="53" fillId="0" borderId="0" xfId="302" applyNumberFormat="1" applyFont="1" applyFill="1" applyBorder="1" applyAlignment="1">
      <alignment horizontal="left" vertical="center"/>
      <protection/>
    </xf>
    <xf numFmtId="0" fontId="53" fillId="0" borderId="0" xfId="302" applyFont="1" applyFill="1" applyAlignment="1">
      <alignment vertical="center"/>
      <protection/>
    </xf>
    <xf numFmtId="0" fontId="53" fillId="0" borderId="0" xfId="302" applyFont="1" applyFill="1" applyAlignment="1">
      <alignment horizontal="right" vertical="center"/>
      <protection/>
    </xf>
    <xf numFmtId="0" fontId="53" fillId="0" borderId="0" xfId="305" applyFont="1" applyFill="1" applyBorder="1" applyAlignment="1">
      <alignment horizontal="center" vertical="center" wrapText="1"/>
      <protection/>
    </xf>
    <xf numFmtId="0" fontId="53" fillId="0" borderId="0" xfId="305" applyFont="1" applyFill="1" applyBorder="1" applyAlignment="1">
      <alignment vertical="center"/>
      <protection/>
    </xf>
    <xf numFmtId="0" fontId="53" fillId="0" borderId="18" xfId="305" applyFont="1" applyFill="1" applyBorder="1" applyAlignment="1">
      <alignment vertical="center"/>
      <protection/>
    </xf>
    <xf numFmtId="0" fontId="53" fillId="0" borderId="6" xfId="305" applyFont="1" applyFill="1" applyBorder="1" applyAlignment="1">
      <alignment horizontal="centerContinuous" vertical="center"/>
      <protection/>
    </xf>
    <xf numFmtId="0" fontId="53" fillId="0" borderId="6" xfId="305" applyFont="1" applyFill="1" applyBorder="1" applyAlignment="1">
      <alignment horizontal="right" vertical="center"/>
      <protection/>
    </xf>
    <xf numFmtId="0" fontId="53" fillId="0" borderId="6" xfId="305" applyFont="1" applyFill="1" applyBorder="1" applyAlignment="1">
      <alignment vertical="center"/>
      <protection/>
    </xf>
    <xf numFmtId="0" fontId="53" fillId="0" borderId="6" xfId="305" applyFont="1" applyFill="1" applyBorder="1" applyAlignment="1">
      <alignment horizontal="center" vertical="center"/>
      <protection/>
    </xf>
    <xf numFmtId="0" fontId="53" fillId="0" borderId="19" xfId="305" applyFont="1" applyFill="1" applyBorder="1" applyAlignment="1">
      <alignment horizontal="right" vertical="center"/>
      <protection/>
    </xf>
    <xf numFmtId="0" fontId="53" fillId="0" borderId="0" xfId="305" applyFont="1" applyFill="1" applyBorder="1" applyAlignment="1">
      <alignment horizontal="centerContinuous" vertical="center"/>
      <protection/>
    </xf>
    <xf numFmtId="0" fontId="53" fillId="0" borderId="0" xfId="305" applyFont="1" applyFill="1" applyBorder="1" applyAlignment="1">
      <alignment horizontal="right" vertical="center"/>
      <protection/>
    </xf>
    <xf numFmtId="0" fontId="53" fillId="0" borderId="0" xfId="305" applyFont="1" applyFill="1" applyBorder="1" applyAlignment="1">
      <alignment horizontal="center" vertical="center"/>
      <protection/>
    </xf>
    <xf numFmtId="0" fontId="18" fillId="0" borderId="0" xfId="290" applyFont="1" applyFill="1" applyBorder="1" applyAlignment="1">
      <alignment horizontal="left" vertical="center"/>
      <protection/>
    </xf>
    <xf numFmtId="0" fontId="53" fillId="0" borderId="0" xfId="305" applyFont="1" applyFill="1" applyBorder="1" applyAlignment="1">
      <alignment horizontal="left" vertical="center"/>
      <protection/>
    </xf>
    <xf numFmtId="0" fontId="53" fillId="0" borderId="0" xfId="305" applyFont="1" applyFill="1" applyAlignment="1">
      <alignment vertical="center"/>
      <protection/>
    </xf>
    <xf numFmtId="0" fontId="53" fillId="0" borderId="0" xfId="290" applyFont="1" applyFill="1" applyAlignment="1">
      <alignment horizontal="left" vertical="center"/>
      <protection/>
    </xf>
    <xf numFmtId="0" fontId="53" fillId="0" borderId="0" xfId="305" applyFont="1" applyFill="1" applyAlignment="1">
      <alignment horizontal="right" vertical="center"/>
      <protection/>
    </xf>
    <xf numFmtId="0" fontId="44" fillId="0" borderId="0" xfId="290" applyFont="1" applyFill="1" applyBorder="1" applyAlignment="1">
      <alignment horizontal="left" vertical="center"/>
      <protection/>
    </xf>
    <xf numFmtId="0" fontId="58" fillId="0" borderId="0" xfId="0" applyFont="1" applyFill="1" applyAlignment="1">
      <alignment horizontal="centerContinuous"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Alignment="1">
      <alignment vertical="center"/>
    </xf>
    <xf numFmtId="0" fontId="53" fillId="0" borderId="0" xfId="0" applyFont="1" applyFill="1" applyAlignment="1">
      <alignment vertical="center"/>
    </xf>
    <xf numFmtId="41" fontId="53" fillId="0" borderId="0" xfId="250" applyFont="1" applyFill="1" applyBorder="1" applyAlignment="1" applyProtection="1">
      <alignment vertical="center" shrinkToFit="1"/>
      <protection locked="0"/>
    </xf>
    <xf numFmtId="0" fontId="53" fillId="0" borderId="0" xfId="0" applyFont="1" applyFill="1" applyBorder="1" applyAlignment="1">
      <alignment horizontal="right" vertical="center" shrinkToFit="1"/>
    </xf>
    <xf numFmtId="0" fontId="53" fillId="0" borderId="0" xfId="303" applyFont="1" applyFill="1" applyBorder="1" applyAlignment="1">
      <alignment horizontal="right" vertical="center" shrinkToFit="1"/>
      <protection/>
    </xf>
    <xf numFmtId="0" fontId="53" fillId="0" borderId="0" xfId="303" applyFont="1" applyFill="1" applyBorder="1">
      <alignment/>
      <protection/>
    </xf>
    <xf numFmtId="0" fontId="53" fillId="0" borderId="0" xfId="0" applyFont="1" applyFill="1" applyBorder="1" applyAlignment="1">
      <alignment/>
    </xf>
    <xf numFmtId="41" fontId="53" fillId="0" borderId="0" xfId="250" applyFont="1" applyFill="1" applyBorder="1" applyAlignment="1">
      <alignment horizontal="right" vertical="center" shrinkToFit="1"/>
    </xf>
    <xf numFmtId="0" fontId="53" fillId="0" borderId="0" xfId="285" applyFont="1" applyFill="1" applyBorder="1" applyAlignment="1">
      <alignment vertical="center"/>
      <protection/>
    </xf>
    <xf numFmtId="0" fontId="17" fillId="0" borderId="0" xfId="300" applyFont="1" applyFill="1" applyBorder="1" applyAlignment="1">
      <alignment horizontal="centerContinuous" vertical="center"/>
      <protection/>
    </xf>
    <xf numFmtId="0" fontId="58" fillId="0" borderId="0" xfId="300" applyFont="1" applyFill="1" applyAlignment="1">
      <alignment horizontal="centerContinuous" vertical="center"/>
      <protection/>
    </xf>
    <xf numFmtId="0" fontId="58" fillId="0" borderId="0" xfId="300" applyFont="1" applyFill="1" applyBorder="1" applyAlignment="1">
      <alignment vertical="center"/>
      <protection/>
    </xf>
    <xf numFmtId="0" fontId="53" fillId="0" borderId="0" xfId="284" applyFont="1" applyFill="1">
      <alignment vertical="center"/>
      <protection/>
    </xf>
    <xf numFmtId="0" fontId="19" fillId="0" borderId="0" xfId="303" applyFont="1" applyFill="1" applyAlignment="1">
      <alignment vertical="center"/>
      <protection/>
    </xf>
    <xf numFmtId="0" fontId="19" fillId="0" borderId="0" xfId="305" applyFont="1" applyFill="1" applyAlignment="1">
      <alignment vertical="center"/>
      <protection/>
    </xf>
    <xf numFmtId="0" fontId="49" fillId="0" borderId="0" xfId="284" applyFont="1" applyFill="1">
      <alignment vertical="center"/>
      <protection/>
    </xf>
    <xf numFmtId="0" fontId="53" fillId="0" borderId="0" xfId="284" applyFont="1" applyFill="1" applyBorder="1" applyAlignment="1">
      <alignment vertical="center"/>
      <protection/>
    </xf>
    <xf numFmtId="0" fontId="53" fillId="0" borderId="0" xfId="284" applyFont="1" applyFill="1" applyBorder="1" applyAlignment="1">
      <alignment horizontal="right" vertical="center"/>
      <protection/>
    </xf>
    <xf numFmtId="0" fontId="53" fillId="0" borderId="0" xfId="284" applyFont="1" applyFill="1" applyBorder="1" applyAlignment="1">
      <alignment horizontal="center" vertical="center"/>
      <protection/>
    </xf>
    <xf numFmtId="0" fontId="60" fillId="0" borderId="0" xfId="284" applyFont="1" applyFill="1">
      <alignment vertical="center"/>
      <protection/>
    </xf>
    <xf numFmtId="0" fontId="53" fillId="0" borderId="0" xfId="284" applyFont="1" applyFill="1" applyBorder="1">
      <alignment vertical="center"/>
      <protection/>
    </xf>
    <xf numFmtId="0" fontId="61" fillId="0" borderId="0" xfId="284" applyFont="1" applyFill="1">
      <alignment vertical="center"/>
      <protection/>
    </xf>
    <xf numFmtId="0" fontId="54" fillId="0" borderId="0" xfId="0" applyFont="1" applyFill="1" applyBorder="1" applyAlignment="1">
      <alignment horizontal="right" vertical="center"/>
    </xf>
    <xf numFmtId="0" fontId="17" fillId="0" borderId="0" xfId="284" applyFont="1" applyFill="1" applyBorder="1" applyAlignment="1">
      <alignment horizontal="center" vertical="center"/>
      <protection/>
    </xf>
    <xf numFmtId="0" fontId="54" fillId="0" borderId="0" xfId="284" applyFont="1" applyFill="1">
      <alignment vertical="center"/>
      <protection/>
    </xf>
    <xf numFmtId="0" fontId="49" fillId="0" borderId="0" xfId="303" applyNumberFormat="1" applyFont="1" applyFill="1" applyAlignment="1">
      <alignment horizontal="left" vertical="center"/>
      <protection/>
    </xf>
    <xf numFmtId="0" fontId="49" fillId="0" borderId="0" xfId="303" applyFont="1" applyFill="1" applyAlignment="1">
      <alignment vertical="center"/>
      <protection/>
    </xf>
    <xf numFmtId="0" fontId="49" fillId="0" borderId="0" xfId="303" applyFont="1" applyFill="1" applyAlignment="1">
      <alignment horizontal="right" vertical="center"/>
      <protection/>
    </xf>
    <xf numFmtId="0" fontId="49" fillId="0" borderId="0" xfId="303" applyFont="1" applyFill="1">
      <alignment/>
      <protection/>
    </xf>
    <xf numFmtId="0" fontId="17" fillId="0" borderId="0" xfId="303" applyNumberFormat="1" applyFont="1" applyFill="1" applyAlignment="1">
      <alignment horizontal="left" vertical="center"/>
      <protection/>
    </xf>
    <xf numFmtId="0" fontId="17" fillId="0" borderId="0" xfId="303" applyFont="1" applyFill="1" applyAlignment="1">
      <alignment vertical="center"/>
      <protection/>
    </xf>
    <xf numFmtId="0" fontId="17" fillId="0" borderId="0" xfId="303" applyFont="1" applyFill="1" applyBorder="1" applyAlignment="1">
      <alignment horizontal="left" vertical="center"/>
      <protection/>
    </xf>
    <xf numFmtId="0" fontId="19" fillId="0" borderId="0" xfId="303" applyFont="1" applyFill="1">
      <alignment/>
      <protection/>
    </xf>
    <xf numFmtId="0" fontId="61" fillId="0" borderId="0" xfId="303" applyFont="1" applyFill="1" applyAlignment="1">
      <alignment vertical="center"/>
      <protection/>
    </xf>
    <xf numFmtId="0" fontId="61" fillId="0" borderId="0" xfId="303" applyFont="1" applyFill="1" applyAlignment="1">
      <alignment/>
      <protection/>
    </xf>
    <xf numFmtId="0" fontId="50" fillId="0" borderId="0" xfId="303" applyFont="1" applyFill="1" applyAlignment="1">
      <alignment horizontal="center" vertical="center"/>
      <protection/>
    </xf>
    <xf numFmtId="0" fontId="19" fillId="0" borderId="0" xfId="303" applyFont="1" applyFill="1" applyAlignment="1">
      <alignment horizontal="center" vertical="center"/>
      <protection/>
    </xf>
    <xf numFmtId="0" fontId="55" fillId="0" borderId="0" xfId="303" applyFont="1" applyFill="1" applyAlignment="1">
      <alignment vertical="center"/>
      <protection/>
    </xf>
    <xf numFmtId="0" fontId="19" fillId="0" borderId="0" xfId="303" applyFont="1" applyFill="1" applyAlignment="1">
      <alignment/>
      <protection/>
    </xf>
    <xf numFmtId="0" fontId="17" fillId="0" borderId="0" xfId="303" applyFont="1" applyFill="1" applyAlignment="1">
      <alignment horizontal="centerContinuous" vertical="center"/>
      <protection/>
    </xf>
    <xf numFmtId="0" fontId="56" fillId="0" borderId="0" xfId="303" applyFont="1" applyFill="1" applyAlignment="1">
      <alignment vertical="center"/>
      <protection/>
    </xf>
    <xf numFmtId="0" fontId="56" fillId="0" borderId="0" xfId="303" applyFont="1" applyFill="1" applyAlignment="1">
      <alignment horizontal="right" vertical="center"/>
      <protection/>
    </xf>
    <xf numFmtId="0" fontId="51" fillId="0" borderId="0" xfId="303" applyFont="1" applyFill="1" applyBorder="1" applyAlignment="1">
      <alignment horizontal="left" vertical="center"/>
      <protection/>
    </xf>
    <xf numFmtId="0" fontId="17" fillId="0" borderId="0" xfId="303" applyFont="1" applyFill="1" applyBorder="1" applyAlignment="1">
      <alignment vertical="center"/>
      <protection/>
    </xf>
    <xf numFmtId="0" fontId="17" fillId="0" borderId="0" xfId="303" applyFont="1" applyFill="1" applyBorder="1" applyAlignment="1">
      <alignment horizontal="right" vertical="center"/>
      <protection/>
    </xf>
    <xf numFmtId="0" fontId="53" fillId="0" borderId="0" xfId="303" applyFont="1" applyFill="1">
      <alignment/>
      <protection/>
    </xf>
    <xf numFmtId="0" fontId="17" fillId="0" borderId="20" xfId="303" applyFont="1" applyFill="1" applyBorder="1" applyAlignment="1">
      <alignment horizontal="center" vertical="center"/>
      <protection/>
    </xf>
    <xf numFmtId="0" fontId="17" fillId="0" borderId="21" xfId="303" applyFont="1" applyFill="1" applyBorder="1" applyAlignment="1">
      <alignment horizontal="center" vertical="center"/>
      <protection/>
    </xf>
    <xf numFmtId="0" fontId="17" fillId="0" borderId="21" xfId="303" applyFont="1" applyFill="1" applyBorder="1" applyAlignment="1">
      <alignment vertical="center"/>
      <protection/>
    </xf>
    <xf numFmtId="0" fontId="17" fillId="0" borderId="0" xfId="303" applyFont="1" applyFill="1" applyBorder="1" applyAlignment="1">
      <alignment horizontal="center" vertical="center"/>
      <protection/>
    </xf>
    <xf numFmtId="0" fontId="17" fillId="0" borderId="2" xfId="303" applyFont="1" applyFill="1" applyBorder="1" applyAlignment="1">
      <alignment horizontal="right" vertical="center" shrinkToFit="1"/>
      <protection/>
    </xf>
    <xf numFmtId="0" fontId="17" fillId="0" borderId="21" xfId="303" applyFont="1" applyFill="1" applyBorder="1" applyAlignment="1">
      <alignment horizontal="right" vertical="center"/>
      <protection/>
    </xf>
    <xf numFmtId="0" fontId="17" fillId="0" borderId="0" xfId="303" applyFont="1" applyFill="1" applyAlignment="1">
      <alignment horizontal="right" vertical="center"/>
      <protection/>
    </xf>
    <xf numFmtId="0" fontId="17" fillId="0" borderId="0" xfId="303" applyFont="1" applyFill="1">
      <alignment/>
      <protection/>
    </xf>
    <xf numFmtId="0" fontId="52" fillId="0" borderId="0" xfId="303" applyFont="1" applyFill="1" applyBorder="1" applyAlignment="1">
      <alignment horizontal="center" vertical="center"/>
      <protection/>
    </xf>
    <xf numFmtId="0" fontId="52" fillId="0" borderId="0" xfId="303" applyFont="1" applyFill="1" applyBorder="1" applyAlignment="1">
      <alignment vertical="center"/>
      <protection/>
    </xf>
    <xf numFmtId="0" fontId="19" fillId="0" borderId="0" xfId="303" applyFont="1" applyFill="1" applyBorder="1" applyAlignment="1">
      <alignment horizontal="left" vertical="center"/>
      <protection/>
    </xf>
    <xf numFmtId="0" fontId="19" fillId="0" borderId="0" xfId="303" applyFont="1" applyFill="1" applyAlignment="1">
      <alignment horizontal="right" vertical="center"/>
      <protection/>
    </xf>
    <xf numFmtId="0" fontId="43" fillId="0" borderId="0" xfId="303" applyFont="1" applyFill="1">
      <alignment/>
      <protection/>
    </xf>
    <xf numFmtId="0" fontId="43" fillId="0" borderId="0" xfId="303" applyFont="1" applyFill="1" applyAlignment="1">
      <alignment vertical="center"/>
      <protection/>
    </xf>
    <xf numFmtId="0" fontId="48" fillId="0" borderId="0" xfId="305" applyNumberFormat="1" applyFont="1" applyFill="1" applyAlignment="1">
      <alignment horizontal="centerContinuous" vertical="center"/>
      <protection/>
    </xf>
    <xf numFmtId="0" fontId="52" fillId="0" borderId="0" xfId="305" applyFont="1" applyFill="1" applyAlignment="1">
      <alignment horizontal="centerContinuous" vertical="center"/>
      <protection/>
    </xf>
    <xf numFmtId="0" fontId="52" fillId="0" borderId="0" xfId="305" applyFont="1" applyFill="1" applyAlignment="1">
      <alignment vertical="center"/>
      <protection/>
    </xf>
    <xf numFmtId="0" fontId="52" fillId="0" borderId="0" xfId="305" applyFont="1" applyFill="1" applyBorder="1" applyAlignment="1">
      <alignment vertical="center"/>
      <protection/>
    </xf>
    <xf numFmtId="0" fontId="48" fillId="0" borderId="0" xfId="305" applyFont="1" applyFill="1" applyAlignment="1">
      <alignment horizontal="right" vertical="center"/>
      <protection/>
    </xf>
    <xf numFmtId="0" fontId="48" fillId="0" borderId="0" xfId="305" applyNumberFormat="1" applyFont="1" applyFill="1" applyAlignment="1">
      <alignment horizontal="left" vertical="center"/>
      <protection/>
    </xf>
    <xf numFmtId="0" fontId="49" fillId="0" borderId="0" xfId="305" applyNumberFormat="1" applyFont="1" applyFill="1" applyAlignment="1">
      <alignment horizontal="left" vertical="center"/>
      <protection/>
    </xf>
    <xf numFmtId="0" fontId="17" fillId="0" borderId="0" xfId="305" applyFont="1" applyFill="1" applyAlignment="1">
      <alignment horizontal="centerContinuous" vertical="center"/>
      <protection/>
    </xf>
    <xf numFmtId="0" fontId="59" fillId="0" borderId="0" xfId="305" applyFont="1" applyFill="1" applyAlignment="1">
      <alignment horizontal="centerContinuous" vertical="center"/>
      <protection/>
    </xf>
    <xf numFmtId="0" fontId="59" fillId="0" borderId="0" xfId="305" applyFont="1" applyFill="1" applyBorder="1" applyAlignment="1">
      <alignment vertical="center"/>
      <protection/>
    </xf>
    <xf numFmtId="0" fontId="51" fillId="0" borderId="0" xfId="305" applyFont="1" applyFill="1" applyAlignment="1">
      <alignment horizontal="centerContinuous" vertical="center"/>
      <protection/>
    </xf>
    <xf numFmtId="0" fontId="51" fillId="0" borderId="0" xfId="305" applyFont="1" applyFill="1" applyBorder="1" applyAlignment="1">
      <alignment horizontal="centerContinuous" vertical="center"/>
      <protection/>
    </xf>
    <xf numFmtId="0" fontId="51" fillId="0" borderId="0" xfId="305" applyFont="1" applyFill="1" applyAlignment="1">
      <alignment horizontal="right" vertical="center"/>
      <protection/>
    </xf>
    <xf numFmtId="0" fontId="51" fillId="0" borderId="0" xfId="305" applyFont="1" applyFill="1" applyBorder="1" applyAlignment="1">
      <alignment vertical="center"/>
      <protection/>
    </xf>
    <xf numFmtId="0" fontId="44" fillId="0" borderId="0" xfId="305" applyFont="1" applyFill="1" applyBorder="1" applyAlignment="1">
      <alignment horizontal="left" vertical="center"/>
      <protection/>
    </xf>
    <xf numFmtId="0" fontId="19" fillId="0" borderId="0" xfId="305" applyFont="1" applyFill="1" applyAlignment="1">
      <alignment horizontal="centerContinuous" vertical="center"/>
      <protection/>
    </xf>
    <xf numFmtId="0" fontId="19" fillId="0" borderId="0" xfId="305" applyFont="1" applyFill="1" applyBorder="1" applyAlignment="1">
      <alignment vertical="center"/>
      <protection/>
    </xf>
    <xf numFmtId="0" fontId="19" fillId="0" borderId="0" xfId="305" applyFont="1" applyFill="1" applyAlignment="1">
      <alignment horizontal="right" vertical="center"/>
      <protection/>
    </xf>
    <xf numFmtId="49" fontId="17" fillId="0" borderId="18" xfId="306" applyNumberFormat="1" applyFont="1" applyFill="1" applyBorder="1" applyAlignment="1">
      <alignment horizontal="center" vertical="center"/>
      <protection/>
    </xf>
    <xf numFmtId="49" fontId="17" fillId="0" borderId="6" xfId="306" applyNumberFormat="1" applyFont="1" applyFill="1" applyBorder="1" applyAlignment="1">
      <alignment horizontal="center" vertical="center"/>
      <protection/>
    </xf>
    <xf numFmtId="41" fontId="17" fillId="0" borderId="6" xfId="251" applyNumberFormat="1" applyFont="1" applyFill="1" applyBorder="1" applyAlignment="1" applyProtection="1">
      <alignment horizontal="right" vertical="center"/>
      <protection locked="0"/>
    </xf>
    <xf numFmtId="41" fontId="17" fillId="0" borderId="6" xfId="306" applyNumberFormat="1" applyFont="1" applyFill="1" applyBorder="1" applyAlignment="1" applyProtection="1">
      <alignment horizontal="right" vertical="center"/>
      <protection locked="0"/>
    </xf>
    <xf numFmtId="0" fontId="17" fillId="0" borderId="19" xfId="306" applyFont="1" applyFill="1" applyBorder="1" applyAlignment="1">
      <alignment horizontal="right" vertical="center" shrinkToFit="1"/>
      <protection/>
    </xf>
    <xf numFmtId="0" fontId="17" fillId="0" borderId="18" xfId="306" applyFont="1" applyFill="1" applyBorder="1" applyAlignment="1">
      <alignment horizontal="center" vertical="center"/>
      <protection/>
    </xf>
    <xf numFmtId="0" fontId="17" fillId="0" borderId="6" xfId="306" applyFont="1" applyFill="1" applyBorder="1" applyAlignment="1">
      <alignment horizontal="right" vertical="center"/>
      <protection/>
    </xf>
    <xf numFmtId="3" fontId="17" fillId="0" borderId="6" xfId="306" applyNumberFormat="1" applyFont="1" applyFill="1" applyBorder="1" applyAlignment="1">
      <alignment horizontal="right" vertical="center"/>
      <protection/>
    </xf>
    <xf numFmtId="0" fontId="17" fillId="0" borderId="19" xfId="306" applyFont="1" applyFill="1" applyBorder="1" applyAlignment="1">
      <alignment vertical="center"/>
      <protection/>
    </xf>
    <xf numFmtId="0" fontId="53" fillId="0" borderId="0" xfId="306" applyFont="1" applyFill="1" applyBorder="1" applyAlignment="1">
      <alignment horizontal="right" vertical="center"/>
      <protection/>
    </xf>
    <xf numFmtId="0" fontId="53" fillId="0" borderId="0" xfId="306" applyFont="1" applyFill="1" applyBorder="1" applyAlignment="1">
      <alignment horizontal="right" vertical="center" shrinkToFit="1"/>
      <protection/>
    </xf>
    <xf numFmtId="41" fontId="17" fillId="0" borderId="19" xfId="306" applyNumberFormat="1" applyFont="1" applyFill="1" applyBorder="1" applyAlignment="1" applyProtection="1">
      <alignment horizontal="right" vertical="center"/>
      <protection locked="0"/>
    </xf>
    <xf numFmtId="0" fontId="17" fillId="0" borderId="19" xfId="306" applyFont="1" applyFill="1" applyBorder="1" applyAlignment="1" applyProtection="1">
      <alignment horizontal="right" vertical="center" shrinkToFit="1"/>
      <protection locked="0"/>
    </xf>
    <xf numFmtId="49" fontId="17" fillId="0" borderId="18" xfId="306" applyNumberFormat="1" applyFont="1" applyFill="1" applyBorder="1" applyAlignment="1" applyProtection="1">
      <alignment horizontal="center" vertical="center"/>
      <protection locked="0"/>
    </xf>
    <xf numFmtId="41" fontId="17" fillId="0" borderId="6" xfId="250" applyFont="1" applyFill="1" applyBorder="1" applyAlignment="1">
      <alignment vertical="center"/>
    </xf>
    <xf numFmtId="41" fontId="17" fillId="0" borderId="6" xfId="250" applyFont="1" applyFill="1" applyBorder="1" applyAlignment="1">
      <alignment vertical="center" shrinkToFit="1"/>
    </xf>
    <xf numFmtId="41" fontId="17" fillId="0" borderId="18" xfId="250" applyFont="1" applyFill="1" applyBorder="1" applyAlignment="1">
      <alignment vertical="center" shrinkToFit="1"/>
    </xf>
    <xf numFmtId="0" fontId="53" fillId="0" borderId="0" xfId="301" applyFont="1" applyFill="1" applyBorder="1" applyAlignment="1">
      <alignment horizontal="right" vertical="center"/>
      <protection/>
    </xf>
    <xf numFmtId="41" fontId="17" fillId="0" borderId="0" xfId="301" applyNumberFormat="1" applyFont="1" applyFill="1" applyBorder="1" applyAlignment="1" applyProtection="1">
      <alignment horizontal="right" vertical="center"/>
      <protection locked="0"/>
    </xf>
    <xf numFmtId="0" fontId="19" fillId="0" borderId="18" xfId="301" applyFont="1" applyFill="1" applyBorder="1" applyAlignment="1">
      <alignment vertical="center"/>
      <protection/>
    </xf>
    <xf numFmtId="0" fontId="17" fillId="0" borderId="6" xfId="301" applyFont="1" applyFill="1" applyBorder="1" applyAlignment="1">
      <alignment vertical="center"/>
      <protection/>
    </xf>
    <xf numFmtId="0" fontId="19" fillId="0" borderId="6" xfId="301" applyFont="1" applyFill="1" applyBorder="1" applyAlignment="1">
      <alignment vertical="center"/>
      <protection/>
    </xf>
    <xf numFmtId="3" fontId="17" fillId="0" borderId="6" xfId="301" applyNumberFormat="1" applyFont="1" applyFill="1" applyBorder="1" applyAlignment="1">
      <alignment horizontal="right" vertical="center"/>
      <protection/>
    </xf>
    <xf numFmtId="0" fontId="17" fillId="0" borderId="19" xfId="301" applyFont="1" applyFill="1" applyBorder="1" applyAlignment="1">
      <alignment vertical="center"/>
      <protection/>
    </xf>
    <xf numFmtId="0" fontId="60" fillId="0" borderId="0" xfId="301" applyFont="1" applyFill="1" applyBorder="1" applyAlignment="1">
      <alignment vertical="center"/>
      <protection/>
    </xf>
    <xf numFmtId="41" fontId="51" fillId="0" borderId="0" xfId="285" applyNumberFormat="1" applyFont="1" applyFill="1" applyBorder="1" applyAlignment="1" applyProtection="1">
      <alignment horizontal="right" vertical="center" shrinkToFit="1"/>
      <protection locked="0"/>
    </xf>
    <xf numFmtId="0" fontId="62" fillId="0" borderId="0" xfId="284" applyFont="1" applyFill="1" applyAlignment="1">
      <alignment vertical="center"/>
      <protection/>
    </xf>
    <xf numFmtId="0" fontId="53" fillId="0" borderId="0" xfId="284" applyFont="1" applyFill="1" applyAlignment="1">
      <alignment vertical="center"/>
      <protection/>
    </xf>
    <xf numFmtId="0" fontId="0" fillId="0" borderId="0" xfId="284" applyFont="1" applyFill="1">
      <alignment vertical="center"/>
      <protection/>
    </xf>
    <xf numFmtId="0" fontId="54" fillId="0" borderId="0" xfId="284" applyFont="1" applyFill="1" applyAlignment="1">
      <alignment vertical="center"/>
      <protection/>
    </xf>
    <xf numFmtId="0" fontId="54" fillId="0" borderId="0" xfId="284" applyFont="1" applyFill="1" applyAlignment="1">
      <alignment horizontal="right" vertical="center"/>
      <protection/>
    </xf>
    <xf numFmtId="0" fontId="51" fillId="0" borderId="0" xfId="300" applyFont="1" applyFill="1" applyBorder="1" applyAlignment="1">
      <alignment vertical="center"/>
      <protection/>
    </xf>
    <xf numFmtId="49" fontId="60" fillId="0" borderId="6" xfId="303" applyNumberFormat="1" applyFont="1" applyFill="1" applyBorder="1" applyAlignment="1" quotePrefix="1">
      <alignment horizontal="center" vertical="center"/>
      <protection/>
    </xf>
    <xf numFmtId="177" fontId="60" fillId="0" borderId="19" xfId="303" applyNumberFormat="1" applyFont="1" applyFill="1" applyBorder="1" applyAlignment="1">
      <alignment horizontal="center" vertical="center"/>
      <protection/>
    </xf>
    <xf numFmtId="41" fontId="60" fillId="0" borderId="6" xfId="304" applyNumberFormat="1" applyFont="1" applyFill="1" applyBorder="1" applyAlignment="1" applyProtection="1">
      <alignment horizontal="right" vertical="center"/>
      <protection locked="0"/>
    </xf>
    <xf numFmtId="41" fontId="60" fillId="0" borderId="6" xfId="304" applyNumberFormat="1" applyFont="1" applyFill="1" applyBorder="1" applyAlignment="1" applyProtection="1">
      <alignment vertical="center"/>
      <protection locked="0"/>
    </xf>
    <xf numFmtId="41" fontId="60" fillId="0" borderId="18" xfId="304" applyNumberFormat="1" applyFont="1" applyFill="1" applyBorder="1" applyAlignment="1" applyProtection="1" quotePrefix="1">
      <alignment vertical="center"/>
      <protection locked="0"/>
    </xf>
    <xf numFmtId="0" fontId="60" fillId="0" borderId="19" xfId="303" applyFont="1" applyFill="1" applyBorder="1" applyAlignment="1" quotePrefix="1">
      <alignment horizontal="center" vertical="center" shrinkToFit="1"/>
      <protection/>
    </xf>
    <xf numFmtId="41" fontId="60" fillId="0" borderId="0" xfId="285" applyNumberFormat="1" applyFont="1" applyFill="1" applyBorder="1" applyAlignment="1" applyProtection="1">
      <alignment horizontal="right" vertical="center"/>
      <protection locked="0"/>
    </xf>
    <xf numFmtId="0" fontId="54" fillId="0" borderId="0" xfId="306" applyFont="1" applyFill="1" applyAlignment="1">
      <alignment horizontal="right" vertical="center"/>
      <protection/>
    </xf>
    <xf numFmtId="0" fontId="54" fillId="0" borderId="0" xfId="306" applyFont="1" applyFill="1" applyAlignment="1">
      <alignment vertical="center"/>
      <protection/>
    </xf>
    <xf numFmtId="0" fontId="58" fillId="0" borderId="0" xfId="306" applyFont="1" applyFill="1" applyAlignment="1">
      <alignment horizontal="left" vertical="center"/>
      <protection/>
    </xf>
    <xf numFmtId="0" fontId="53" fillId="0" borderId="0" xfId="302" applyFont="1" applyFill="1" applyBorder="1" applyAlignment="1">
      <alignment horizontal="right" vertical="center"/>
      <protection/>
    </xf>
    <xf numFmtId="41" fontId="53" fillId="0" borderId="17" xfId="302" applyNumberFormat="1" applyFont="1" applyFill="1" applyBorder="1" applyAlignment="1" applyProtection="1">
      <alignment horizontal="right" vertical="center" shrinkToFit="1"/>
      <protection locked="0"/>
    </xf>
    <xf numFmtId="0" fontId="53" fillId="0" borderId="22" xfId="302" applyNumberFormat="1" applyFont="1" applyFill="1" applyBorder="1" applyAlignment="1">
      <alignment horizontal="left" vertical="center"/>
      <protection/>
    </xf>
    <xf numFmtId="41" fontId="53" fillId="0" borderId="22" xfId="302" applyNumberFormat="1" applyFont="1" applyFill="1" applyBorder="1" applyAlignment="1" applyProtection="1">
      <alignment horizontal="right" vertical="center" shrinkToFit="1"/>
      <protection locked="0"/>
    </xf>
    <xf numFmtId="3" fontId="53" fillId="0" borderId="22" xfId="302" applyNumberFormat="1" applyFont="1" applyFill="1" applyBorder="1" applyAlignment="1">
      <alignment horizontal="right" vertical="center"/>
      <protection/>
    </xf>
    <xf numFmtId="0" fontId="53" fillId="0" borderId="22" xfId="0" applyFont="1" applyFill="1" applyBorder="1" applyAlignment="1">
      <alignment vertical="center"/>
    </xf>
    <xf numFmtId="41" fontId="53" fillId="0" borderId="0" xfId="0" applyNumberFormat="1" applyFont="1" applyFill="1" applyAlignment="1">
      <alignment vertical="center"/>
    </xf>
    <xf numFmtId="0" fontId="60" fillId="0" borderId="0" xfId="305" applyFont="1" applyFill="1" applyBorder="1" applyAlignment="1">
      <alignment vertical="center"/>
      <protection/>
    </xf>
    <xf numFmtId="0" fontId="62" fillId="0" borderId="0" xfId="0" applyFont="1" applyFill="1" applyBorder="1" applyAlignment="1">
      <alignment vertical="center"/>
    </xf>
    <xf numFmtId="2" fontId="62" fillId="0" borderId="0" xfId="0" applyNumberFormat="1" applyFont="1" applyFill="1" applyBorder="1" applyAlignment="1">
      <alignment vertical="center"/>
    </xf>
    <xf numFmtId="41" fontId="17" fillId="0" borderId="6" xfId="250" applyFont="1" applyFill="1" applyBorder="1" applyAlignment="1" applyProtection="1">
      <alignment vertical="center"/>
      <protection locked="0"/>
    </xf>
    <xf numFmtId="2" fontId="19" fillId="0" borderId="0" xfId="0" applyNumberFormat="1" applyFont="1" applyFill="1" applyBorder="1" applyAlignment="1">
      <alignment vertical="center"/>
    </xf>
    <xf numFmtId="0" fontId="77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vertical="center"/>
    </xf>
    <xf numFmtId="0" fontId="76" fillId="0" borderId="0" xfId="0" applyFont="1" applyFill="1" applyBorder="1" applyAlignment="1">
      <alignment horizontal="right" vertical="center"/>
    </xf>
    <xf numFmtId="0" fontId="78" fillId="0" borderId="0" xfId="0" applyFont="1" applyFill="1" applyBorder="1" applyAlignment="1">
      <alignment vertical="center"/>
    </xf>
    <xf numFmtId="0" fontId="81" fillId="0" borderId="0" xfId="0" applyFont="1" applyFill="1" applyBorder="1" applyAlignment="1">
      <alignment horizontal="right" vertical="center"/>
    </xf>
    <xf numFmtId="0" fontId="60" fillId="0" borderId="0" xfId="302" applyFont="1" applyFill="1" applyBorder="1" applyAlignment="1">
      <alignment vertical="center"/>
      <protection/>
    </xf>
    <xf numFmtId="0" fontId="17" fillId="0" borderId="0" xfId="303" applyFont="1" applyFill="1" applyBorder="1" applyAlignment="1">
      <alignment vertical="center" wrapText="1"/>
      <protection/>
    </xf>
    <xf numFmtId="0" fontId="44" fillId="0" borderId="0" xfId="0" applyFont="1" applyFill="1" applyAlignment="1">
      <alignment vertical="center"/>
    </xf>
    <xf numFmtId="0" fontId="118" fillId="0" borderId="0" xfId="0" applyFont="1" applyFill="1" applyAlignment="1">
      <alignment vertical="center"/>
    </xf>
    <xf numFmtId="0" fontId="119" fillId="0" borderId="0" xfId="0" applyFont="1" applyFill="1" applyBorder="1" applyAlignment="1">
      <alignment vertical="center"/>
    </xf>
    <xf numFmtId="0" fontId="119" fillId="0" borderId="0" xfId="0" applyFont="1" applyFill="1" applyAlignment="1">
      <alignment vertical="center"/>
    </xf>
    <xf numFmtId="41" fontId="119" fillId="0" borderId="0" xfId="0" applyNumberFormat="1" applyFont="1" applyFill="1" applyAlignment="1">
      <alignment vertical="center"/>
    </xf>
    <xf numFmtId="0" fontId="17" fillId="0" borderId="23" xfId="306" applyFont="1" applyFill="1" applyBorder="1" applyAlignment="1">
      <alignment horizontal="center" vertical="center"/>
      <protection/>
    </xf>
    <xf numFmtId="0" fontId="17" fillId="0" borderId="24" xfId="306" applyFont="1" applyFill="1" applyBorder="1" applyAlignment="1">
      <alignment horizontal="left" vertical="center"/>
      <protection/>
    </xf>
    <xf numFmtId="0" fontId="17" fillId="0" borderId="24" xfId="306" applyFont="1" applyFill="1" applyBorder="1" applyAlignment="1">
      <alignment horizontal="centerContinuous" vertical="center"/>
      <protection/>
    </xf>
    <xf numFmtId="0" fontId="17" fillId="0" borderId="23" xfId="306" applyFont="1" applyFill="1" applyBorder="1" applyAlignment="1">
      <alignment horizontal="left" vertical="center"/>
      <protection/>
    </xf>
    <xf numFmtId="0" fontId="17" fillId="0" borderId="25" xfId="306" applyFont="1" applyFill="1" applyBorder="1" applyAlignment="1">
      <alignment horizontal="left" vertical="center"/>
      <protection/>
    </xf>
    <xf numFmtId="0" fontId="17" fillId="0" borderId="22" xfId="306" applyFont="1" applyFill="1" applyBorder="1" applyAlignment="1">
      <alignment horizontal="center" vertical="center"/>
      <protection/>
    </xf>
    <xf numFmtId="0" fontId="17" fillId="0" borderId="25" xfId="306" applyFont="1" applyFill="1" applyBorder="1" applyAlignment="1">
      <alignment horizontal="centerContinuous" vertical="center"/>
      <protection/>
    </xf>
    <xf numFmtId="0" fontId="17" fillId="0" borderId="22" xfId="306" applyFont="1" applyFill="1" applyBorder="1" applyAlignment="1">
      <alignment horizontal="centerContinuous" vertical="center"/>
      <protection/>
    </xf>
    <xf numFmtId="0" fontId="17" fillId="0" borderId="17" xfId="306" applyFont="1" applyFill="1" applyBorder="1" applyAlignment="1">
      <alignment horizontal="center" vertical="center"/>
      <protection/>
    </xf>
    <xf numFmtId="0" fontId="17" fillId="0" borderId="2" xfId="306" applyFont="1" applyFill="1" applyBorder="1" applyAlignment="1">
      <alignment horizontal="centerContinuous" vertical="center"/>
      <protection/>
    </xf>
    <xf numFmtId="0" fontId="17" fillId="0" borderId="26" xfId="306" applyFont="1" applyFill="1" applyBorder="1" applyAlignment="1">
      <alignment horizontal="left" vertical="center"/>
      <protection/>
    </xf>
    <xf numFmtId="0" fontId="17" fillId="0" borderId="27" xfId="306" applyFont="1" applyFill="1" applyBorder="1" applyAlignment="1">
      <alignment horizontal="center" vertical="center"/>
      <protection/>
    </xf>
    <xf numFmtId="0" fontId="17" fillId="0" borderId="17" xfId="306" applyFont="1" applyFill="1" applyBorder="1" applyAlignment="1">
      <alignment horizontal="centerContinuous" vertical="center"/>
      <protection/>
    </xf>
    <xf numFmtId="0" fontId="17" fillId="0" borderId="27" xfId="306" applyFont="1" applyFill="1" applyBorder="1" applyAlignment="1">
      <alignment horizontal="centerContinuous" vertical="center"/>
      <protection/>
    </xf>
    <xf numFmtId="0" fontId="17" fillId="0" borderId="17" xfId="306" applyFont="1" applyFill="1" applyBorder="1" applyAlignment="1">
      <alignment horizontal="left" vertical="center"/>
      <protection/>
    </xf>
    <xf numFmtId="0" fontId="17" fillId="0" borderId="28" xfId="306" applyFont="1" applyFill="1" applyBorder="1" applyAlignment="1">
      <alignment horizontal="centerContinuous" vertical="center"/>
      <protection/>
    </xf>
    <xf numFmtId="0" fontId="17" fillId="0" borderId="29" xfId="306" applyFont="1" applyFill="1" applyBorder="1" applyAlignment="1">
      <alignment horizontal="centerContinuous" vertical="center"/>
      <protection/>
    </xf>
    <xf numFmtId="0" fontId="17" fillId="0" borderId="26" xfId="306" applyFont="1" applyFill="1" applyBorder="1" applyAlignment="1">
      <alignment horizontal="center" vertical="center"/>
      <protection/>
    </xf>
    <xf numFmtId="0" fontId="17" fillId="0" borderId="2" xfId="306" applyFont="1" applyFill="1" applyBorder="1" applyAlignment="1">
      <alignment horizontal="center" vertical="center"/>
      <protection/>
    </xf>
    <xf numFmtId="0" fontId="17" fillId="0" borderId="26" xfId="306" applyFont="1" applyFill="1" applyBorder="1" applyAlignment="1">
      <alignment horizontal="centerContinuous" vertical="center"/>
      <protection/>
    </xf>
    <xf numFmtId="0" fontId="17" fillId="0" borderId="0" xfId="306" applyFont="1" applyFill="1" applyBorder="1" applyAlignment="1">
      <alignment horizontal="centerContinuous" vertical="center"/>
      <protection/>
    </xf>
    <xf numFmtId="0" fontId="17" fillId="0" borderId="30" xfId="306" applyFont="1" applyFill="1" applyBorder="1" applyAlignment="1">
      <alignment horizontal="center" vertical="center"/>
      <protection/>
    </xf>
    <xf numFmtId="0" fontId="17" fillId="0" borderId="31" xfId="306" applyFont="1" applyFill="1" applyBorder="1" applyAlignment="1">
      <alignment horizontal="centerContinuous" vertical="center"/>
      <protection/>
    </xf>
    <xf numFmtId="0" fontId="17" fillId="0" borderId="31" xfId="306" applyFont="1" applyFill="1" applyBorder="1" applyAlignment="1">
      <alignment horizontal="center" vertical="center"/>
      <protection/>
    </xf>
    <xf numFmtId="0" fontId="17" fillId="0" borderId="32" xfId="306" applyFont="1" applyFill="1" applyBorder="1" applyAlignment="1">
      <alignment horizontal="center" vertical="center"/>
      <protection/>
    </xf>
    <xf numFmtId="0" fontId="17" fillId="0" borderId="32" xfId="306" applyFont="1" applyFill="1" applyBorder="1" applyAlignment="1">
      <alignment horizontal="centerContinuous" vertical="center"/>
      <protection/>
    </xf>
    <xf numFmtId="0" fontId="17" fillId="0" borderId="33" xfId="306" applyFont="1" applyFill="1" applyBorder="1" applyAlignment="1">
      <alignment horizontal="center" vertical="center"/>
      <protection/>
    </xf>
    <xf numFmtId="0" fontId="17" fillId="0" borderId="33" xfId="306" applyFont="1" applyFill="1" applyBorder="1" applyAlignment="1">
      <alignment horizontal="centerContinuous" vertical="center"/>
      <protection/>
    </xf>
    <xf numFmtId="0" fontId="17" fillId="0" borderId="33" xfId="306" applyFont="1" applyFill="1" applyBorder="1" applyAlignment="1">
      <alignment horizontal="left" vertical="center"/>
      <protection/>
    </xf>
    <xf numFmtId="0" fontId="17" fillId="0" borderId="34" xfId="0" applyFont="1" applyFill="1" applyBorder="1" applyAlignment="1" quotePrefix="1">
      <alignment horizontal="center" vertical="center"/>
    </xf>
    <xf numFmtId="41" fontId="17" fillId="0" borderId="0" xfId="285" applyNumberFormat="1" applyFont="1" applyFill="1" applyBorder="1" applyAlignment="1" applyProtection="1">
      <alignment horizontal="right" vertical="center" shrinkToFit="1"/>
      <protection locked="0"/>
    </xf>
    <xf numFmtId="0" fontId="17" fillId="0" borderId="2" xfId="0" applyFont="1" applyFill="1" applyBorder="1" applyAlignment="1" quotePrefix="1">
      <alignment horizontal="center" vertical="center"/>
    </xf>
    <xf numFmtId="0" fontId="17" fillId="0" borderId="17" xfId="0" applyFont="1" applyFill="1" applyBorder="1" applyAlignment="1" quotePrefix="1">
      <alignment horizontal="center" vertical="center"/>
    </xf>
    <xf numFmtId="0" fontId="51" fillId="0" borderId="17" xfId="0" applyFont="1" applyFill="1" applyBorder="1" applyAlignment="1" quotePrefix="1">
      <alignment horizontal="center" vertical="center"/>
    </xf>
    <xf numFmtId="0" fontId="51" fillId="0" borderId="2" xfId="0" applyFont="1" applyFill="1" applyBorder="1" applyAlignment="1" quotePrefix="1">
      <alignment horizontal="center" vertical="center"/>
    </xf>
    <xf numFmtId="41" fontId="17" fillId="0" borderId="0" xfId="287" applyNumberFormat="1" applyFont="1" applyFill="1" applyBorder="1" applyAlignment="1" applyProtection="1">
      <alignment horizontal="right" vertical="center" shrinkToFit="1"/>
      <protection locked="0"/>
    </xf>
    <xf numFmtId="41" fontId="17" fillId="0" borderId="0" xfId="287" applyNumberFormat="1" applyFont="1" applyFill="1" applyBorder="1" applyAlignment="1" applyProtection="1">
      <alignment vertical="center" shrinkToFit="1"/>
      <protection locked="0"/>
    </xf>
    <xf numFmtId="0" fontId="17" fillId="0" borderId="2" xfId="0" applyFont="1" applyFill="1" applyBorder="1" applyAlignment="1">
      <alignment horizontal="center" vertical="center"/>
    </xf>
    <xf numFmtId="0" fontId="53" fillId="0" borderId="24" xfId="306" applyFont="1" applyFill="1" applyBorder="1" applyAlignment="1">
      <alignment horizontal="left" vertical="center" shrinkToFit="1"/>
      <protection/>
    </xf>
    <xf numFmtId="0" fontId="53" fillId="0" borderId="24" xfId="306" applyFont="1" applyFill="1" applyBorder="1" applyAlignment="1">
      <alignment horizontal="centerContinuous" vertical="center" shrinkToFit="1"/>
      <protection/>
    </xf>
    <xf numFmtId="0" fontId="53" fillId="0" borderId="22" xfId="306" applyFont="1" applyFill="1" applyBorder="1" applyAlignment="1">
      <alignment horizontal="left" vertical="center" shrinkToFit="1"/>
      <protection/>
    </xf>
    <xf numFmtId="0" fontId="53" fillId="0" borderId="25" xfId="306" applyFont="1" applyFill="1" applyBorder="1" applyAlignment="1">
      <alignment horizontal="centerContinuous" vertical="center" shrinkToFit="1"/>
      <protection/>
    </xf>
    <xf numFmtId="0" fontId="53" fillId="0" borderId="24" xfId="306" applyFont="1" applyFill="1" applyBorder="1" applyAlignment="1">
      <alignment vertical="center" shrinkToFit="1"/>
      <protection/>
    </xf>
    <xf numFmtId="0" fontId="53" fillId="0" borderId="22" xfId="306" applyFont="1" applyFill="1" applyBorder="1" applyAlignment="1">
      <alignment horizontal="center" vertical="center" shrinkToFit="1"/>
      <protection/>
    </xf>
    <xf numFmtId="0" fontId="53" fillId="0" borderId="29" xfId="306" applyFont="1" applyFill="1" applyBorder="1" applyAlignment="1">
      <alignment horizontal="centerContinuous" vertical="center" shrinkToFit="1"/>
      <protection/>
    </xf>
    <xf numFmtId="0" fontId="53" fillId="0" borderId="2" xfId="306" applyFont="1" applyFill="1" applyBorder="1" applyAlignment="1">
      <alignment horizontal="center" vertical="center" shrinkToFit="1"/>
      <protection/>
    </xf>
    <xf numFmtId="0" fontId="53" fillId="0" borderId="27" xfId="306" applyFont="1" applyFill="1" applyBorder="1" applyAlignment="1">
      <alignment horizontal="centerContinuous" vertical="center" shrinkToFit="1"/>
      <protection/>
    </xf>
    <xf numFmtId="0" fontId="53" fillId="0" borderId="29" xfId="306" applyFont="1" applyFill="1" applyBorder="1" applyAlignment="1">
      <alignment horizontal="center" vertical="center" shrinkToFit="1"/>
      <protection/>
    </xf>
    <xf numFmtId="0" fontId="53" fillId="0" borderId="2" xfId="306" applyFont="1" applyFill="1" applyBorder="1" applyAlignment="1">
      <alignment horizontal="centerContinuous" vertical="center" shrinkToFit="1"/>
      <protection/>
    </xf>
    <xf numFmtId="0" fontId="53" fillId="0" borderId="26" xfId="306" applyFont="1" applyFill="1" applyBorder="1" applyAlignment="1">
      <alignment horizontal="centerContinuous" vertical="center" shrinkToFit="1"/>
      <protection/>
    </xf>
    <xf numFmtId="0" fontId="53" fillId="0" borderId="32" xfId="306" applyFont="1" applyFill="1" applyBorder="1" applyAlignment="1">
      <alignment horizontal="center" vertical="center" shrinkToFit="1"/>
      <protection/>
    </xf>
    <xf numFmtId="0" fontId="53" fillId="0" borderId="31" xfId="306" applyFont="1" applyFill="1" applyBorder="1" applyAlignment="1">
      <alignment horizontal="centerContinuous" vertical="center" shrinkToFit="1"/>
      <protection/>
    </xf>
    <xf numFmtId="0" fontId="53" fillId="0" borderId="32" xfId="306" applyFont="1" applyFill="1" applyBorder="1" applyAlignment="1">
      <alignment horizontal="centerContinuous" vertical="center" shrinkToFit="1"/>
      <protection/>
    </xf>
    <xf numFmtId="0" fontId="53" fillId="0" borderId="17" xfId="285" applyFont="1" applyFill="1" applyBorder="1" applyAlignment="1" quotePrefix="1">
      <alignment horizontal="center" vertical="center"/>
      <protection/>
    </xf>
    <xf numFmtId="41" fontId="53" fillId="0" borderId="0" xfId="285" applyNumberFormat="1" applyFont="1" applyFill="1" applyBorder="1" applyAlignment="1" applyProtection="1">
      <alignment horizontal="right" vertical="center"/>
      <protection locked="0"/>
    </xf>
    <xf numFmtId="0" fontId="53" fillId="0" borderId="2" xfId="285" applyFont="1" applyFill="1" applyBorder="1" applyAlignment="1" quotePrefix="1">
      <alignment horizontal="center" vertical="center" shrinkToFit="1"/>
      <protection/>
    </xf>
    <xf numFmtId="41" fontId="53" fillId="0" borderId="0" xfId="250" applyFont="1" applyFill="1" applyBorder="1" applyAlignment="1">
      <alignment horizontal="center" vertical="center" shrinkToFit="1"/>
    </xf>
    <xf numFmtId="41" fontId="53" fillId="0" borderId="0" xfId="285" applyNumberFormat="1" applyFont="1" applyFill="1" applyBorder="1" applyAlignment="1">
      <alignment horizontal="right" vertical="center" shrinkToFit="1"/>
      <protection/>
    </xf>
    <xf numFmtId="41" fontId="53" fillId="0" borderId="17" xfId="251" applyNumberFormat="1" applyFont="1" applyFill="1" applyBorder="1" applyAlignment="1">
      <alignment horizontal="center" vertical="center" shrinkToFit="1"/>
    </xf>
    <xf numFmtId="0" fontId="53" fillId="0" borderId="0" xfId="285" applyFont="1" applyFill="1" applyBorder="1" applyAlignment="1" quotePrefix="1">
      <alignment horizontal="center" vertical="center" shrinkToFit="1"/>
      <protection/>
    </xf>
    <xf numFmtId="0" fontId="60" fillId="0" borderId="17" xfId="285" applyFont="1" applyFill="1" applyBorder="1" applyAlignment="1" quotePrefix="1">
      <alignment horizontal="center" vertical="center"/>
      <protection/>
    </xf>
    <xf numFmtId="41" fontId="60" fillId="0" borderId="0" xfId="287" applyNumberFormat="1" applyFont="1" applyFill="1" applyBorder="1" applyAlignment="1" applyProtection="1">
      <alignment horizontal="right" vertical="center"/>
      <protection locked="0"/>
    </xf>
    <xf numFmtId="0" fontId="60" fillId="0" borderId="2" xfId="287" applyNumberFormat="1" applyFont="1" applyFill="1" applyBorder="1" applyAlignment="1" quotePrefix="1">
      <alignment horizontal="center" vertical="center" shrinkToFit="1"/>
      <protection/>
    </xf>
    <xf numFmtId="0" fontId="60" fillId="0" borderId="17" xfId="287" applyNumberFormat="1" applyFont="1" applyFill="1" applyBorder="1" applyAlignment="1" quotePrefix="1">
      <alignment horizontal="center" vertical="center"/>
      <protection/>
    </xf>
    <xf numFmtId="41" fontId="60" fillId="0" borderId="0" xfId="287" applyNumberFormat="1" applyFont="1" applyFill="1" applyBorder="1" applyAlignment="1">
      <alignment horizontal="right" vertical="center" shrinkToFit="1"/>
      <protection/>
    </xf>
    <xf numFmtId="41" fontId="60" fillId="0" borderId="17" xfId="251" applyNumberFormat="1" applyFont="1" applyFill="1" applyBorder="1" applyAlignment="1">
      <alignment horizontal="center" vertical="center" shrinkToFit="1"/>
    </xf>
    <xf numFmtId="0" fontId="60" fillId="0" borderId="0" xfId="287" applyNumberFormat="1" applyFont="1" applyFill="1" applyBorder="1" applyAlignment="1" quotePrefix="1">
      <alignment horizontal="center" vertical="center" shrinkToFit="1"/>
      <protection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53" fillId="0" borderId="27" xfId="0" applyFont="1" applyFill="1" applyBorder="1" applyAlignment="1">
      <alignment horizontal="center" vertical="center" wrapText="1"/>
    </xf>
    <xf numFmtId="0" fontId="53" fillId="0" borderId="29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vertical="center" wrapText="1"/>
    </xf>
    <xf numFmtId="0" fontId="53" fillId="0" borderId="26" xfId="0" applyFont="1" applyFill="1" applyBorder="1" applyAlignment="1">
      <alignment horizontal="center" vertical="center" wrapText="1"/>
    </xf>
    <xf numFmtId="0" fontId="53" fillId="0" borderId="2" xfId="0" applyFont="1" applyFill="1" applyBorder="1" applyAlignment="1">
      <alignment horizontal="center" vertical="center" wrapText="1"/>
    </xf>
    <xf numFmtId="0" fontId="53" fillId="0" borderId="32" xfId="0" applyFont="1" applyFill="1" applyBorder="1" applyAlignment="1">
      <alignment vertical="center" wrapText="1"/>
    </xf>
    <xf numFmtId="0" fontId="53" fillId="0" borderId="32" xfId="0" applyFont="1" applyFill="1" applyBorder="1" applyAlignment="1">
      <alignment horizontal="center" vertical="center" wrapText="1"/>
    </xf>
    <xf numFmtId="0" fontId="53" fillId="0" borderId="31" xfId="0" applyFont="1" applyFill="1" applyBorder="1" applyAlignment="1">
      <alignment horizontal="center" vertical="center" wrapText="1"/>
    </xf>
    <xf numFmtId="0" fontId="60" fillId="0" borderId="18" xfId="285" applyFont="1" applyFill="1" applyBorder="1" applyAlignment="1" quotePrefix="1">
      <alignment horizontal="center" vertical="center"/>
      <protection/>
    </xf>
    <xf numFmtId="0" fontId="53" fillId="0" borderId="27" xfId="285" applyFont="1" applyFill="1" applyBorder="1" applyAlignment="1">
      <alignment horizontal="center" vertical="center"/>
      <protection/>
    </xf>
    <xf numFmtId="0" fontId="53" fillId="0" borderId="27" xfId="306" applyFont="1" applyFill="1" applyBorder="1" applyAlignment="1">
      <alignment horizontal="center" vertical="center" shrinkToFit="1"/>
      <protection/>
    </xf>
    <xf numFmtId="0" fontId="53" fillId="0" borderId="17" xfId="306" applyFont="1" applyFill="1" applyBorder="1" applyAlignment="1" quotePrefix="1">
      <alignment horizontal="center" vertical="center"/>
      <protection/>
    </xf>
    <xf numFmtId="41" fontId="53" fillId="0" borderId="0" xfId="306" applyNumberFormat="1" applyFont="1" applyFill="1" applyBorder="1" applyAlignment="1" applyProtection="1">
      <alignment horizontal="right" vertical="center" shrinkToFit="1"/>
      <protection locked="0"/>
    </xf>
    <xf numFmtId="41" fontId="53" fillId="0" borderId="0" xfId="285" applyNumberFormat="1" applyFont="1" applyFill="1" applyBorder="1" applyAlignment="1" applyProtection="1">
      <alignment horizontal="right" vertical="center" shrinkToFit="1"/>
      <protection locked="0"/>
    </xf>
    <xf numFmtId="0" fontId="53" fillId="0" borderId="2" xfId="306" applyFont="1" applyFill="1" applyBorder="1" applyAlignment="1" quotePrefix="1">
      <alignment horizontal="center" vertical="center"/>
      <protection/>
    </xf>
    <xf numFmtId="0" fontId="60" fillId="0" borderId="17" xfId="306" applyFont="1" applyFill="1" applyBorder="1" applyAlignment="1" quotePrefix="1">
      <alignment horizontal="center" vertical="center"/>
      <protection/>
    </xf>
    <xf numFmtId="41" fontId="60" fillId="0" borderId="0" xfId="306" applyNumberFormat="1" applyFont="1" applyFill="1" applyBorder="1" applyAlignment="1" applyProtection="1">
      <alignment horizontal="right" vertical="center" shrinkToFit="1"/>
      <protection locked="0"/>
    </xf>
    <xf numFmtId="41" fontId="60" fillId="0" borderId="0" xfId="285" applyNumberFormat="1" applyFont="1" applyFill="1" applyBorder="1" applyAlignment="1" applyProtection="1">
      <alignment horizontal="right" vertical="center" shrinkToFit="1"/>
      <protection locked="0"/>
    </xf>
    <xf numFmtId="41" fontId="60" fillId="0" borderId="0" xfId="285" applyNumberFormat="1" applyFont="1" applyFill="1" applyBorder="1" applyAlignment="1">
      <alignment horizontal="right" vertical="center" shrinkToFit="1"/>
      <protection/>
    </xf>
    <xf numFmtId="0" fontId="60" fillId="0" borderId="2" xfId="306" applyFont="1" applyFill="1" applyBorder="1" applyAlignment="1" quotePrefix="1">
      <alignment horizontal="center" vertical="center"/>
      <protection/>
    </xf>
    <xf numFmtId="0" fontId="17" fillId="0" borderId="35" xfId="300" applyFont="1" applyFill="1" applyBorder="1" applyAlignment="1">
      <alignment horizontal="centerContinuous" vertical="center"/>
      <protection/>
    </xf>
    <xf numFmtId="0" fontId="17" fillId="0" borderId="24" xfId="300" applyFont="1" applyFill="1" applyBorder="1" applyAlignment="1">
      <alignment horizontal="centerContinuous" vertical="center"/>
      <protection/>
    </xf>
    <xf numFmtId="0" fontId="17" fillId="0" borderId="24" xfId="300" applyFont="1" applyFill="1" applyBorder="1" applyAlignment="1">
      <alignment horizontal="left" vertical="center"/>
      <protection/>
    </xf>
    <xf numFmtId="0" fontId="17" fillId="0" borderId="25" xfId="300" applyFont="1" applyFill="1" applyBorder="1" applyAlignment="1">
      <alignment horizontal="centerContinuous" vertical="center"/>
      <protection/>
    </xf>
    <xf numFmtId="0" fontId="17" fillId="0" borderId="5" xfId="300" applyFont="1" applyFill="1" applyBorder="1" applyAlignment="1">
      <alignment horizontal="centerContinuous" vertical="center" wrapText="1"/>
      <protection/>
    </xf>
    <xf numFmtId="0" fontId="17" fillId="0" borderId="30" xfId="300" applyFont="1" applyFill="1" applyBorder="1" applyAlignment="1">
      <alignment horizontal="centerContinuous" vertical="center"/>
      <protection/>
    </xf>
    <xf numFmtId="0" fontId="17" fillId="0" borderId="30" xfId="300" applyFont="1" applyFill="1" applyBorder="1" applyAlignment="1">
      <alignment horizontal="centerContinuous" vertical="center" wrapText="1"/>
      <protection/>
    </xf>
    <xf numFmtId="0" fontId="17" fillId="0" borderId="17" xfId="300" applyFont="1" applyFill="1" applyBorder="1" applyAlignment="1" quotePrefix="1">
      <alignment horizontal="center" vertical="center"/>
      <protection/>
    </xf>
    <xf numFmtId="41" fontId="17" fillId="0" borderId="0" xfId="285" applyNumberFormat="1" applyFont="1" applyFill="1" applyBorder="1" applyAlignment="1" applyProtection="1">
      <alignment horizontal="right" vertical="center"/>
      <protection locked="0"/>
    </xf>
    <xf numFmtId="41" fontId="52" fillId="0" borderId="0" xfId="0" applyNumberFormat="1" applyFont="1" applyFill="1" applyBorder="1" applyAlignment="1">
      <alignment horizontal="right" vertical="center"/>
    </xf>
    <xf numFmtId="41" fontId="17" fillId="0" borderId="0" xfId="0" applyNumberFormat="1" applyFont="1" applyFill="1" applyBorder="1" applyAlignment="1" applyProtection="1">
      <alignment horizontal="right" vertical="center"/>
      <protection locked="0"/>
    </xf>
    <xf numFmtId="41" fontId="17" fillId="0" borderId="0" xfId="299" applyNumberFormat="1" applyFont="1" applyFill="1" applyBorder="1" applyAlignment="1" applyProtection="1">
      <alignment horizontal="right" vertical="center"/>
      <protection locked="0"/>
    </xf>
    <xf numFmtId="0" fontId="17" fillId="0" borderId="2" xfId="300" applyFont="1" applyFill="1" applyBorder="1" applyAlignment="1" quotePrefix="1">
      <alignment horizontal="center" vertical="center"/>
      <protection/>
    </xf>
    <xf numFmtId="0" fontId="51" fillId="0" borderId="18" xfId="300" applyFont="1" applyFill="1" applyBorder="1" applyAlignment="1" quotePrefix="1">
      <alignment horizontal="center" vertical="center"/>
      <protection/>
    </xf>
    <xf numFmtId="41" fontId="51" fillId="0" borderId="6" xfId="285" applyNumberFormat="1" applyFont="1" applyFill="1" applyBorder="1" applyAlignment="1" applyProtection="1">
      <alignment horizontal="right" vertical="center"/>
      <protection locked="0"/>
    </xf>
    <xf numFmtId="41" fontId="51" fillId="0" borderId="6" xfId="285" applyNumberFormat="1" applyFont="1" applyFill="1" applyBorder="1" applyAlignment="1" applyProtection="1">
      <alignment horizontal="right" vertical="center" shrinkToFit="1"/>
      <protection locked="0"/>
    </xf>
    <xf numFmtId="0" fontId="51" fillId="0" borderId="19" xfId="300" applyFont="1" applyFill="1" applyBorder="1" applyAlignment="1" quotePrefix="1">
      <alignment horizontal="center" vertical="center"/>
      <protection/>
    </xf>
    <xf numFmtId="0" fontId="53" fillId="0" borderId="24" xfId="284" applyFont="1" applyFill="1" applyBorder="1" applyAlignment="1">
      <alignment horizontal="center" vertical="center" wrapText="1"/>
      <protection/>
    </xf>
    <xf numFmtId="41" fontId="53" fillId="0" borderId="0" xfId="251" applyFont="1" applyFill="1" applyBorder="1" applyAlignment="1">
      <alignment vertical="center"/>
    </xf>
    <xf numFmtId="41" fontId="53" fillId="0" borderId="0" xfId="285" applyNumberFormat="1" applyFont="1" applyFill="1" applyBorder="1" applyAlignment="1">
      <alignment vertical="center"/>
      <protection/>
    </xf>
    <xf numFmtId="41" fontId="53" fillId="0" borderId="17" xfId="251" applyFont="1" applyFill="1" applyBorder="1" applyAlignment="1">
      <alignment vertical="center"/>
    </xf>
    <xf numFmtId="0" fontId="60" fillId="0" borderId="6" xfId="284" applyFont="1" applyFill="1" applyBorder="1" applyAlignment="1">
      <alignment horizontal="center" vertical="center"/>
      <protection/>
    </xf>
    <xf numFmtId="41" fontId="60" fillId="0" borderId="6" xfId="251" applyFont="1" applyFill="1" applyBorder="1" applyAlignment="1">
      <alignment vertical="center"/>
    </xf>
    <xf numFmtId="41" fontId="60" fillId="0" borderId="6" xfId="285" applyNumberFormat="1" applyFont="1" applyFill="1" applyBorder="1" applyAlignment="1">
      <alignment vertical="center"/>
      <protection/>
    </xf>
    <xf numFmtId="41" fontId="60" fillId="0" borderId="18" xfId="251" applyFont="1" applyFill="1" applyBorder="1" applyAlignment="1">
      <alignment vertical="center"/>
    </xf>
    <xf numFmtId="0" fontId="53" fillId="0" borderId="17" xfId="284" applyFont="1" applyFill="1" applyBorder="1" applyAlignment="1">
      <alignment horizontal="center" vertical="center"/>
      <protection/>
    </xf>
    <xf numFmtId="41" fontId="53" fillId="0" borderId="2" xfId="285" applyNumberFormat="1" applyFont="1" applyFill="1" applyBorder="1" applyAlignment="1">
      <alignment vertical="center"/>
      <protection/>
    </xf>
    <xf numFmtId="41" fontId="53" fillId="0" borderId="17" xfId="285" applyNumberFormat="1" applyFont="1" applyFill="1" applyBorder="1" applyAlignment="1">
      <alignment vertical="center"/>
      <protection/>
    </xf>
    <xf numFmtId="0" fontId="60" fillId="0" borderId="18" xfId="284" applyFont="1" applyFill="1" applyBorder="1" applyAlignment="1">
      <alignment horizontal="center" vertical="center"/>
      <protection/>
    </xf>
    <xf numFmtId="41" fontId="60" fillId="0" borderId="19" xfId="285" applyNumberFormat="1" applyFont="1" applyFill="1" applyBorder="1" applyAlignment="1">
      <alignment vertical="center"/>
      <protection/>
    </xf>
    <xf numFmtId="41" fontId="53" fillId="0" borderId="6" xfId="285" applyNumberFormat="1" applyFont="1" applyFill="1" applyBorder="1" applyAlignment="1">
      <alignment vertical="center"/>
      <protection/>
    </xf>
    <xf numFmtId="41" fontId="53" fillId="0" borderId="18" xfId="285" applyNumberFormat="1" applyFont="1" applyFill="1" applyBorder="1" applyAlignment="1">
      <alignment vertical="center"/>
      <protection/>
    </xf>
    <xf numFmtId="0" fontId="53" fillId="0" borderId="23" xfId="301" applyFont="1" applyFill="1" applyBorder="1" applyAlignment="1">
      <alignment horizontal="centerContinuous" vertical="center"/>
      <protection/>
    </xf>
    <xf numFmtId="0" fontId="53" fillId="0" borderId="36" xfId="301" applyFont="1" applyFill="1" applyBorder="1" applyAlignment="1">
      <alignment horizontal="centerContinuous" vertical="center"/>
      <protection/>
    </xf>
    <xf numFmtId="0" fontId="53" fillId="0" borderId="24" xfId="301" applyFont="1" applyFill="1" applyBorder="1" applyAlignment="1">
      <alignment horizontal="centerContinuous" vertical="center"/>
      <protection/>
    </xf>
    <xf numFmtId="0" fontId="53" fillId="0" borderId="25" xfId="301" applyFont="1" applyFill="1" applyBorder="1" applyAlignment="1">
      <alignment horizontal="centerContinuous" vertical="center"/>
      <protection/>
    </xf>
    <xf numFmtId="0" fontId="53" fillId="0" borderId="35" xfId="301" applyFont="1" applyFill="1" applyBorder="1" applyAlignment="1">
      <alignment horizontal="centerContinuous" vertical="center"/>
      <protection/>
    </xf>
    <xf numFmtId="0" fontId="53" fillId="0" borderId="33" xfId="301" applyFont="1" applyFill="1" applyBorder="1" applyAlignment="1">
      <alignment horizontal="centerContinuous" vertical="center"/>
      <protection/>
    </xf>
    <xf numFmtId="0" fontId="53" fillId="0" borderId="30" xfId="301" applyFont="1" applyFill="1" applyBorder="1" applyAlignment="1">
      <alignment horizontal="centerContinuous" vertical="center"/>
      <protection/>
    </xf>
    <xf numFmtId="0" fontId="53" fillId="0" borderId="37" xfId="301" applyFont="1" applyFill="1" applyBorder="1" applyAlignment="1">
      <alignment horizontal="centerContinuous" vertical="center"/>
      <protection/>
    </xf>
    <xf numFmtId="0" fontId="53" fillId="0" borderId="0" xfId="301" applyFont="1" applyFill="1" applyBorder="1" applyAlignment="1">
      <alignment horizontal="centerContinuous" vertical="center"/>
      <protection/>
    </xf>
    <xf numFmtId="0" fontId="44" fillId="0" borderId="26" xfId="301" applyFont="1" applyFill="1" applyBorder="1" applyAlignment="1">
      <alignment horizontal="centerContinuous" vertical="center"/>
      <protection/>
    </xf>
    <xf numFmtId="0" fontId="53" fillId="0" borderId="32" xfId="301" applyFont="1" applyFill="1" applyBorder="1" applyAlignment="1">
      <alignment horizontal="centerContinuous" vertical="center"/>
      <protection/>
    </xf>
    <xf numFmtId="0" fontId="53" fillId="0" borderId="17" xfId="301" applyFont="1" applyFill="1" applyBorder="1" applyAlignment="1" quotePrefix="1">
      <alignment horizontal="center" vertical="center"/>
      <protection/>
    </xf>
    <xf numFmtId="0" fontId="53" fillId="0" borderId="2" xfId="301" applyFont="1" applyFill="1" applyBorder="1" applyAlignment="1" quotePrefix="1">
      <alignment horizontal="center" vertical="center" shrinkToFit="1"/>
      <protection/>
    </xf>
    <xf numFmtId="0" fontId="60" fillId="0" borderId="17" xfId="301" applyFont="1" applyFill="1" applyBorder="1" applyAlignment="1" quotePrefix="1">
      <alignment horizontal="center" vertical="center"/>
      <protection/>
    </xf>
    <xf numFmtId="0" fontId="60" fillId="0" borderId="2" xfId="301" applyFont="1" applyFill="1" applyBorder="1" applyAlignment="1" quotePrefix="1">
      <alignment horizontal="center" vertical="center" shrinkToFit="1"/>
      <protection/>
    </xf>
    <xf numFmtId="0" fontId="53" fillId="0" borderId="27" xfId="302" applyFont="1" applyFill="1" applyBorder="1" applyAlignment="1">
      <alignment horizontal="centerContinuous" vertical="center"/>
      <protection/>
    </xf>
    <xf numFmtId="0" fontId="53" fillId="0" borderId="17" xfId="302" applyFont="1" applyFill="1" applyBorder="1" applyAlignment="1">
      <alignment horizontal="center" vertical="center"/>
      <protection/>
    </xf>
    <xf numFmtId="0" fontId="53" fillId="0" borderId="0" xfId="302" applyFont="1" applyFill="1" applyBorder="1" applyAlignment="1">
      <alignment horizontal="centerContinuous" vertical="center"/>
      <protection/>
    </xf>
    <xf numFmtId="0" fontId="53" fillId="0" borderId="26" xfId="302" applyFont="1" applyFill="1" applyBorder="1" applyAlignment="1">
      <alignment horizontal="centerContinuous" vertical="center"/>
      <protection/>
    </xf>
    <xf numFmtId="0" fontId="53" fillId="0" borderId="26" xfId="302" applyFont="1" applyFill="1" applyBorder="1" applyAlignment="1">
      <alignment vertical="center"/>
      <protection/>
    </xf>
    <xf numFmtId="0" fontId="53" fillId="0" borderId="32" xfId="302" applyFont="1" applyFill="1" applyBorder="1" applyAlignment="1">
      <alignment horizontal="centerContinuous" vertical="center"/>
      <protection/>
    </xf>
    <xf numFmtId="0" fontId="53" fillId="0" borderId="30" xfId="302" applyFont="1" applyFill="1" applyBorder="1" applyAlignment="1">
      <alignment horizontal="center" vertical="center"/>
      <protection/>
    </xf>
    <xf numFmtId="0" fontId="53" fillId="0" borderId="32" xfId="302" applyFont="1" applyFill="1" applyBorder="1" applyAlignment="1">
      <alignment horizontal="center" vertical="center"/>
      <protection/>
    </xf>
    <xf numFmtId="0" fontId="53" fillId="0" borderId="33" xfId="302" applyFont="1" applyFill="1" applyBorder="1" applyAlignment="1">
      <alignment horizontal="centerContinuous" vertical="center"/>
      <protection/>
    </xf>
    <xf numFmtId="0" fontId="53" fillId="0" borderId="17" xfId="302" applyFont="1" applyFill="1" applyBorder="1" applyAlignment="1" quotePrefix="1">
      <alignment horizontal="center" vertical="center"/>
      <protection/>
    </xf>
    <xf numFmtId="41" fontId="53" fillId="0" borderId="0" xfId="302" applyNumberFormat="1" applyFont="1" applyFill="1" applyAlignment="1" applyProtection="1">
      <alignment vertical="center"/>
      <protection locked="0"/>
    </xf>
    <xf numFmtId="0" fontId="53" fillId="0" borderId="2" xfId="302" applyFont="1" applyFill="1" applyBorder="1" applyAlignment="1" quotePrefix="1">
      <alignment horizontal="center" vertical="center"/>
      <protection/>
    </xf>
    <xf numFmtId="0" fontId="60" fillId="0" borderId="17" xfId="302" applyFont="1" applyFill="1" applyBorder="1" applyAlignment="1" quotePrefix="1">
      <alignment horizontal="center" vertical="center"/>
      <protection/>
    </xf>
    <xf numFmtId="41" fontId="60" fillId="0" borderId="0" xfId="302" applyNumberFormat="1" applyFont="1" applyFill="1" applyAlignment="1" applyProtection="1">
      <alignment vertical="center"/>
      <protection locked="0"/>
    </xf>
    <xf numFmtId="41" fontId="51" fillId="0" borderId="0" xfId="285" applyNumberFormat="1" applyFont="1" applyFill="1" applyBorder="1" applyAlignment="1" applyProtection="1">
      <alignment horizontal="right" vertical="center"/>
      <protection locked="0"/>
    </xf>
    <xf numFmtId="0" fontId="60" fillId="0" borderId="2" xfId="302" applyFont="1" applyFill="1" applyBorder="1" applyAlignment="1" quotePrefix="1">
      <alignment horizontal="center" vertical="center"/>
      <protection/>
    </xf>
    <xf numFmtId="0" fontId="53" fillId="0" borderId="2" xfId="302" applyFont="1" applyFill="1" applyBorder="1" applyAlignment="1" quotePrefix="1">
      <alignment horizontal="right" vertical="center"/>
      <protection/>
    </xf>
    <xf numFmtId="0" fontId="53" fillId="0" borderId="0" xfId="302" applyNumberFormat="1" applyFont="1" applyFill="1" applyAlignment="1">
      <alignment horizontal="left" vertical="center"/>
      <protection/>
    </xf>
    <xf numFmtId="0" fontId="53" fillId="0" borderId="0" xfId="302" applyFont="1" applyFill="1" applyAlignment="1">
      <alignment horizontal="left" vertical="center"/>
      <protection/>
    </xf>
    <xf numFmtId="0" fontId="53" fillId="0" borderId="31" xfId="305" applyFont="1" applyFill="1" applyBorder="1" applyAlignment="1">
      <alignment horizontal="center" vertical="center" wrapText="1"/>
      <protection/>
    </xf>
    <xf numFmtId="0" fontId="53" fillId="0" borderId="30" xfId="305" applyFont="1" applyFill="1" applyBorder="1" applyAlignment="1">
      <alignment horizontal="center" vertical="center" wrapText="1"/>
      <protection/>
    </xf>
    <xf numFmtId="0" fontId="53" fillId="0" borderId="2" xfId="305" applyFont="1" applyFill="1" applyBorder="1" applyAlignment="1">
      <alignment horizontal="center" vertical="center" wrapText="1"/>
      <protection/>
    </xf>
    <xf numFmtId="0" fontId="53" fillId="0" borderId="17" xfId="305" applyFont="1" applyFill="1" applyBorder="1" applyAlignment="1">
      <alignment horizontal="center" vertical="center" wrapText="1"/>
      <protection/>
    </xf>
    <xf numFmtId="0" fontId="53" fillId="0" borderId="26" xfId="305" applyFont="1" applyFill="1" applyBorder="1" applyAlignment="1">
      <alignment horizontal="center" vertical="center" wrapText="1"/>
      <protection/>
    </xf>
    <xf numFmtId="0" fontId="44" fillId="0" borderId="2" xfId="305" applyFont="1" applyFill="1" applyBorder="1" applyAlignment="1">
      <alignment horizontal="center" vertical="center" wrapText="1" shrinkToFit="1"/>
      <protection/>
    </xf>
    <xf numFmtId="0" fontId="53" fillId="0" borderId="27" xfId="305" applyFont="1" applyFill="1" applyBorder="1" applyAlignment="1">
      <alignment horizontal="center" vertical="center" wrapText="1"/>
      <protection/>
    </xf>
    <xf numFmtId="0" fontId="44" fillId="0" borderId="27" xfId="305" applyFont="1" applyFill="1" applyBorder="1" applyAlignment="1">
      <alignment horizontal="center" vertical="center" wrapText="1"/>
      <protection/>
    </xf>
    <xf numFmtId="0" fontId="54" fillId="0" borderId="27" xfId="305" applyFont="1" applyFill="1" applyBorder="1" applyAlignment="1">
      <alignment horizontal="center" vertical="center" wrapText="1"/>
      <protection/>
    </xf>
    <xf numFmtId="0" fontId="18" fillId="0" borderId="27" xfId="305" applyFont="1" applyFill="1" applyBorder="1" applyAlignment="1">
      <alignment horizontal="center" vertical="center" wrapText="1"/>
      <protection/>
    </xf>
    <xf numFmtId="0" fontId="17" fillId="0" borderId="26" xfId="305" applyFont="1" applyFill="1" applyBorder="1" applyAlignment="1">
      <alignment horizontal="center" vertical="center" wrapText="1"/>
      <protection/>
    </xf>
    <xf numFmtId="0" fontId="18" fillId="29" borderId="27" xfId="305" applyFont="1" applyFill="1" applyBorder="1" applyAlignment="1">
      <alignment horizontal="center" vertical="center" wrapText="1"/>
      <protection/>
    </xf>
    <xf numFmtId="0" fontId="16" fillId="0" borderId="17" xfId="305" applyFont="1" applyFill="1" applyBorder="1" applyAlignment="1">
      <alignment horizontal="center" vertical="center" wrapText="1"/>
      <protection/>
    </xf>
    <xf numFmtId="0" fontId="47" fillId="0" borderId="27" xfId="305" applyFont="1" applyFill="1" applyBorder="1" applyAlignment="1">
      <alignment horizontal="center" vertical="center" wrapText="1"/>
      <protection/>
    </xf>
    <xf numFmtId="0" fontId="54" fillId="0" borderId="32" xfId="305" applyFont="1" applyFill="1" applyBorder="1" applyAlignment="1">
      <alignment horizontal="center" vertical="center" wrapText="1"/>
      <protection/>
    </xf>
    <xf numFmtId="0" fontId="47" fillId="0" borderId="32" xfId="305" applyFont="1" applyFill="1" applyBorder="1" applyAlignment="1">
      <alignment horizontal="center" vertical="center" wrapText="1"/>
      <protection/>
    </xf>
    <xf numFmtId="0" fontId="54" fillId="0" borderId="30" xfId="305" applyFont="1" applyFill="1" applyBorder="1" applyAlignment="1">
      <alignment horizontal="center" vertical="center" wrapText="1"/>
      <protection/>
    </xf>
    <xf numFmtId="0" fontId="53" fillId="0" borderId="32" xfId="305" applyFont="1" applyFill="1" applyBorder="1" applyAlignment="1">
      <alignment horizontal="center" vertical="center" wrapText="1"/>
      <protection/>
    </xf>
    <xf numFmtId="0" fontId="17" fillId="0" borderId="32" xfId="305" applyFont="1" applyFill="1" applyBorder="1" applyAlignment="1">
      <alignment horizontal="center" vertical="center" wrapText="1"/>
      <protection/>
    </xf>
    <xf numFmtId="0" fontId="52" fillId="0" borderId="32" xfId="305" applyFont="1" applyFill="1" applyBorder="1" applyAlignment="1">
      <alignment horizontal="center" vertical="center" wrapText="1"/>
      <protection/>
    </xf>
    <xf numFmtId="0" fontId="90" fillId="0" borderId="32" xfId="305" applyFont="1" applyFill="1" applyBorder="1" applyAlignment="1">
      <alignment horizontal="center" vertical="center" wrapText="1"/>
      <protection/>
    </xf>
    <xf numFmtId="0" fontId="17" fillId="0" borderId="30" xfId="305" applyFont="1" applyFill="1" applyBorder="1" applyAlignment="1">
      <alignment horizontal="center" vertical="center" wrapText="1"/>
      <protection/>
    </xf>
    <xf numFmtId="0" fontId="52" fillId="0" borderId="32" xfId="305" applyFont="1" applyFill="1" applyBorder="1" applyAlignment="1">
      <alignment horizontal="center" vertical="center"/>
      <protection/>
    </xf>
    <xf numFmtId="0" fontId="53" fillId="0" borderId="17" xfId="305" applyFont="1" applyFill="1" applyBorder="1" applyAlignment="1" quotePrefix="1">
      <alignment horizontal="center" vertical="center"/>
      <protection/>
    </xf>
    <xf numFmtId="41" fontId="53" fillId="0" borderId="0" xfId="250" applyFont="1" applyFill="1" applyBorder="1" applyAlignment="1" applyProtection="1">
      <alignment horizontal="center" vertical="center"/>
      <protection locked="0"/>
    </xf>
    <xf numFmtId="41" fontId="53" fillId="0" borderId="0" xfId="0" applyNumberFormat="1" applyFont="1" applyFill="1" applyBorder="1" applyAlignment="1" applyProtection="1">
      <alignment horizontal="right" vertical="center"/>
      <protection locked="0"/>
    </xf>
    <xf numFmtId="177" fontId="53" fillId="0" borderId="2" xfId="305" applyNumberFormat="1" applyFont="1" applyFill="1" applyBorder="1" applyAlignment="1" applyProtection="1" quotePrefix="1">
      <alignment horizontal="center" vertical="center" shrinkToFit="1"/>
      <protection locked="0"/>
    </xf>
    <xf numFmtId="177" fontId="53" fillId="0" borderId="17" xfId="305" applyNumberFormat="1" applyFont="1" applyFill="1" applyBorder="1" applyAlignment="1" applyProtection="1" quotePrefix="1">
      <alignment horizontal="center" vertical="center"/>
      <protection locked="0"/>
    </xf>
    <xf numFmtId="177" fontId="53" fillId="0" borderId="2" xfId="305" applyNumberFormat="1" applyFont="1" applyFill="1" applyBorder="1" applyAlignment="1" quotePrefix="1">
      <alignment horizontal="center" vertical="center" shrinkToFit="1"/>
      <protection/>
    </xf>
    <xf numFmtId="0" fontId="60" fillId="0" borderId="17" xfId="305" applyFont="1" applyFill="1" applyBorder="1" applyAlignment="1" quotePrefix="1">
      <alignment horizontal="center" vertical="center"/>
      <protection/>
    </xf>
    <xf numFmtId="41" fontId="60" fillId="0" borderId="0" xfId="250" applyFont="1" applyFill="1" applyBorder="1" applyAlignment="1" applyProtection="1">
      <alignment horizontal="center" vertical="center"/>
      <protection locked="0"/>
    </xf>
    <xf numFmtId="41" fontId="60" fillId="0" borderId="0" xfId="0" applyNumberFormat="1" applyFont="1" applyFill="1" applyBorder="1" applyAlignment="1" applyProtection="1">
      <alignment horizontal="right" vertical="center"/>
      <protection locked="0"/>
    </xf>
    <xf numFmtId="177" fontId="60" fillId="0" borderId="2" xfId="305" applyNumberFormat="1" applyFont="1" applyFill="1" applyBorder="1" applyAlignment="1" applyProtection="1" quotePrefix="1">
      <alignment horizontal="center" vertical="center" shrinkToFit="1"/>
      <protection locked="0"/>
    </xf>
    <xf numFmtId="177" fontId="60" fillId="0" borderId="17" xfId="305" applyNumberFormat="1" applyFont="1" applyFill="1" applyBorder="1" applyAlignment="1" applyProtection="1" quotePrefix="1">
      <alignment horizontal="center" vertical="center"/>
      <protection locked="0"/>
    </xf>
    <xf numFmtId="41" fontId="51" fillId="0" borderId="0" xfId="0" applyNumberFormat="1" applyFont="1" applyFill="1" applyBorder="1" applyAlignment="1" applyProtection="1">
      <alignment horizontal="right" vertical="center"/>
      <protection locked="0"/>
    </xf>
    <xf numFmtId="177" fontId="60" fillId="0" borderId="2" xfId="305" applyNumberFormat="1" applyFont="1" applyFill="1" applyBorder="1" applyAlignment="1" quotePrefix="1">
      <alignment horizontal="center" vertical="center" shrinkToFit="1"/>
      <protection/>
    </xf>
    <xf numFmtId="0" fontId="53" fillId="0" borderId="2" xfId="303" applyFont="1" applyFill="1" applyBorder="1" applyAlignment="1">
      <alignment vertical="center" wrapText="1"/>
      <protection/>
    </xf>
    <xf numFmtId="0" fontId="53" fillId="0" borderId="29" xfId="303" applyFont="1" applyFill="1" applyBorder="1" applyAlignment="1">
      <alignment horizontal="center" vertical="center"/>
      <protection/>
    </xf>
    <xf numFmtId="0" fontId="53" fillId="0" borderId="27" xfId="303" applyFont="1" applyFill="1" applyBorder="1" applyAlignment="1">
      <alignment horizontal="center" vertical="center" wrapText="1"/>
      <protection/>
    </xf>
    <xf numFmtId="0" fontId="53" fillId="0" borderId="26" xfId="303" applyFont="1" applyFill="1" applyBorder="1" applyAlignment="1">
      <alignment horizontal="center" vertical="center" shrinkToFit="1"/>
      <protection/>
    </xf>
    <xf numFmtId="0" fontId="53" fillId="0" borderId="32" xfId="303" applyFont="1" applyFill="1" applyBorder="1" applyAlignment="1">
      <alignment horizontal="center" vertical="center" wrapText="1"/>
      <protection/>
    </xf>
    <xf numFmtId="0" fontId="53" fillId="0" borderId="31" xfId="303" applyFont="1" applyFill="1" applyBorder="1" applyAlignment="1">
      <alignment vertical="center" wrapText="1"/>
      <protection/>
    </xf>
    <xf numFmtId="49" fontId="53" fillId="0" borderId="0" xfId="0" applyNumberFormat="1" applyFont="1" applyFill="1" applyBorder="1" applyAlignment="1">
      <alignment horizontal="center" vertical="center"/>
    </xf>
    <xf numFmtId="41" fontId="53" fillId="0" borderId="2" xfId="250" applyFont="1" applyFill="1" applyBorder="1" applyAlignment="1">
      <alignment horizontal="right" vertical="center" shrinkToFit="1"/>
    </xf>
    <xf numFmtId="41" fontId="53" fillId="0" borderId="0" xfId="250" applyFont="1" applyFill="1" applyBorder="1" applyAlignment="1" applyProtection="1">
      <alignment horizontal="right" vertical="center" shrinkToFit="1"/>
      <protection locked="0"/>
    </xf>
    <xf numFmtId="41" fontId="53" fillId="0" borderId="17" xfId="250" applyFont="1" applyFill="1" applyBorder="1" applyAlignment="1" applyProtection="1" quotePrefix="1">
      <alignment horizontal="right" vertical="center" shrinkToFit="1"/>
      <protection locked="0"/>
    </xf>
    <xf numFmtId="0" fontId="53" fillId="0" borderId="2" xfId="0" applyFont="1" applyFill="1" applyBorder="1" applyAlignment="1" quotePrefix="1">
      <alignment horizontal="center" vertical="center" shrinkToFit="1"/>
    </xf>
    <xf numFmtId="49" fontId="60" fillId="0" borderId="0" xfId="0" applyNumberFormat="1" applyFont="1" applyFill="1" applyBorder="1" applyAlignment="1">
      <alignment horizontal="center" vertical="center"/>
    </xf>
    <xf numFmtId="41" fontId="60" fillId="0" borderId="2" xfId="250" applyFont="1" applyFill="1" applyBorder="1" applyAlignment="1">
      <alignment horizontal="right" vertical="center" shrinkToFit="1"/>
    </xf>
    <xf numFmtId="41" fontId="60" fillId="0" borderId="0" xfId="250" applyFont="1" applyFill="1" applyBorder="1" applyAlignment="1" applyProtection="1">
      <alignment horizontal="right" vertical="center" shrinkToFit="1"/>
      <protection locked="0"/>
    </xf>
    <xf numFmtId="41" fontId="60" fillId="0" borderId="17" xfId="250" applyFont="1" applyFill="1" applyBorder="1" applyAlignment="1" applyProtection="1" quotePrefix="1">
      <alignment horizontal="right" vertical="center" shrinkToFit="1"/>
      <protection locked="0"/>
    </xf>
    <xf numFmtId="0" fontId="60" fillId="0" borderId="2" xfId="0" applyFont="1" applyFill="1" applyBorder="1" applyAlignment="1" quotePrefix="1">
      <alignment horizontal="center" vertical="center" shrinkToFit="1"/>
    </xf>
    <xf numFmtId="0" fontId="120" fillId="0" borderId="17" xfId="0" applyFont="1" applyFill="1" applyBorder="1" applyAlignment="1" quotePrefix="1">
      <alignment horizontal="center" vertical="center" shrinkToFit="1"/>
    </xf>
    <xf numFmtId="41" fontId="120" fillId="0" borderId="0" xfId="250" applyFont="1" applyFill="1" applyBorder="1" applyAlignment="1" applyProtection="1">
      <alignment vertical="center" shrinkToFit="1"/>
      <protection locked="0"/>
    </xf>
    <xf numFmtId="0" fontId="121" fillId="0" borderId="17" xfId="0" applyFont="1" applyFill="1" applyBorder="1" applyAlignment="1">
      <alignment horizontal="center" vertical="center" shrinkToFit="1"/>
    </xf>
    <xf numFmtId="41" fontId="121" fillId="0" borderId="2" xfId="250" applyFont="1" applyFill="1" applyBorder="1" applyAlignment="1" applyProtection="1">
      <alignment vertical="center" shrinkToFit="1"/>
      <protection locked="0"/>
    </xf>
    <xf numFmtId="41" fontId="121" fillId="0" borderId="0" xfId="250" applyFont="1" applyFill="1" applyBorder="1" applyAlignment="1" applyProtection="1">
      <alignment vertical="center" shrinkToFit="1"/>
      <protection locked="0"/>
    </xf>
    <xf numFmtId="41" fontId="121" fillId="0" borderId="0" xfId="250" applyFont="1" applyFill="1" applyAlignment="1">
      <alignment horizontal="right" vertical="center" shrinkToFit="1"/>
    </xf>
    <xf numFmtId="41" fontId="121" fillId="0" borderId="0" xfId="250" applyFont="1" applyFill="1" applyAlignment="1" applyProtection="1">
      <alignment horizontal="right" vertical="center" shrinkToFit="1"/>
      <protection locked="0"/>
    </xf>
    <xf numFmtId="41" fontId="122" fillId="0" borderId="17" xfId="250" applyFont="1" applyFill="1" applyBorder="1" applyAlignment="1" applyProtection="1">
      <alignment vertical="center" shrinkToFit="1"/>
      <protection locked="0"/>
    </xf>
    <xf numFmtId="0" fontId="121" fillId="0" borderId="36" xfId="0" applyFont="1" applyFill="1" applyBorder="1" applyAlignment="1">
      <alignment horizontal="center" vertical="center"/>
    </xf>
    <xf numFmtId="0" fontId="121" fillId="0" borderId="27" xfId="0" applyFont="1" applyFill="1" applyBorder="1" applyAlignment="1">
      <alignment horizontal="center" vertical="center" shrinkToFit="1"/>
    </xf>
    <xf numFmtId="0" fontId="121" fillId="0" borderId="34" xfId="0" applyFont="1" applyFill="1" applyBorder="1" applyAlignment="1">
      <alignment horizontal="center" vertical="center" shrinkToFit="1"/>
    </xf>
    <xf numFmtId="0" fontId="121" fillId="0" borderId="26" xfId="0" applyFont="1" applyFill="1" applyBorder="1" applyAlignment="1">
      <alignment horizontal="center" vertical="center" shrinkToFit="1"/>
    </xf>
    <xf numFmtId="0" fontId="121" fillId="0" borderId="17" xfId="0" applyFont="1" applyFill="1" applyBorder="1" applyAlignment="1">
      <alignment horizontal="center" vertical="center" wrapText="1" shrinkToFit="1"/>
    </xf>
    <xf numFmtId="0" fontId="121" fillId="0" borderId="32" xfId="0" applyFont="1" applyFill="1" applyBorder="1" applyAlignment="1">
      <alignment horizontal="center" vertical="center" shrinkToFit="1"/>
    </xf>
    <xf numFmtId="0" fontId="121" fillId="0" borderId="30" xfId="0" applyFont="1" applyFill="1" applyBorder="1" applyAlignment="1">
      <alignment horizontal="center" vertical="center" shrinkToFit="1"/>
    </xf>
    <xf numFmtId="41" fontId="121" fillId="0" borderId="0" xfId="250" applyFont="1" applyFill="1" applyBorder="1" applyAlignment="1" applyProtection="1">
      <alignment horizontal="right" vertical="center" shrinkToFit="1"/>
      <protection locked="0"/>
    </xf>
    <xf numFmtId="0" fontId="121" fillId="0" borderId="2" xfId="0" applyFont="1" applyFill="1" applyBorder="1" applyAlignment="1">
      <alignment horizontal="right" vertical="center" shrinkToFit="1"/>
    </xf>
    <xf numFmtId="41" fontId="121" fillId="0" borderId="0" xfId="250" applyFont="1" applyFill="1" applyBorder="1" applyAlignment="1">
      <alignment horizontal="right" vertical="center" shrinkToFit="1"/>
    </xf>
    <xf numFmtId="41" fontId="121" fillId="0" borderId="17" xfId="250" applyFont="1" applyFill="1" applyBorder="1" applyAlignment="1" applyProtection="1">
      <alignment vertical="center" shrinkToFit="1"/>
      <protection locked="0"/>
    </xf>
    <xf numFmtId="0" fontId="121" fillId="0" borderId="0" xfId="0" applyFont="1" applyFill="1" applyBorder="1" applyAlignment="1">
      <alignment horizontal="right" vertical="center" shrinkToFit="1"/>
    </xf>
    <xf numFmtId="0" fontId="121" fillId="0" borderId="2" xfId="0" applyFont="1" applyFill="1" applyBorder="1" applyAlignment="1" applyProtection="1">
      <alignment vertical="center" shrinkToFit="1"/>
      <protection locked="0"/>
    </xf>
    <xf numFmtId="0" fontId="121" fillId="0" borderId="0" xfId="0" applyFont="1" applyFill="1" applyBorder="1" applyAlignment="1" applyProtection="1">
      <alignment vertical="center" shrinkToFit="1"/>
      <protection locked="0"/>
    </xf>
    <xf numFmtId="41" fontId="121" fillId="0" borderId="0" xfId="0" applyNumberFormat="1" applyFont="1" applyFill="1" applyBorder="1" applyAlignment="1" applyProtection="1">
      <alignment vertical="center" shrinkToFit="1"/>
      <protection locked="0"/>
    </xf>
    <xf numFmtId="41" fontId="121" fillId="0" borderId="0" xfId="0" applyNumberFormat="1" applyFont="1" applyFill="1" applyBorder="1" applyAlignment="1" applyProtection="1">
      <alignment horizontal="right" vertical="center" shrinkToFit="1"/>
      <protection locked="0"/>
    </xf>
    <xf numFmtId="41" fontId="121" fillId="0" borderId="0" xfId="0" applyNumberFormat="1" applyFont="1" applyFill="1" applyBorder="1" applyAlignment="1">
      <alignment horizontal="right" vertical="center" shrinkToFit="1"/>
    </xf>
    <xf numFmtId="0" fontId="121" fillId="0" borderId="17" xfId="0" applyFont="1" applyFill="1" applyBorder="1" applyAlignment="1" applyProtection="1">
      <alignment vertical="center" shrinkToFit="1"/>
      <protection locked="0"/>
    </xf>
    <xf numFmtId="0" fontId="121" fillId="0" borderId="17" xfId="0" applyFont="1" applyFill="1" applyBorder="1" applyAlignment="1" quotePrefix="1">
      <alignment horizontal="center" vertical="center" shrinkToFit="1"/>
    </xf>
    <xf numFmtId="0" fontId="121" fillId="0" borderId="2" xfId="0" applyFont="1" applyFill="1" applyBorder="1" applyAlignment="1" quotePrefix="1">
      <alignment horizontal="center" vertical="center" shrinkToFit="1"/>
    </xf>
    <xf numFmtId="0" fontId="120" fillId="0" borderId="2" xfId="0" applyFont="1" applyFill="1" applyBorder="1" applyAlignment="1" quotePrefix="1">
      <alignment horizontal="center" vertical="center" shrinkToFit="1"/>
    </xf>
    <xf numFmtId="0" fontId="53" fillId="0" borderId="2" xfId="285" applyFont="1" applyFill="1" applyBorder="1" applyAlignment="1" quotePrefix="1">
      <alignment horizontal="center" vertical="center"/>
      <protection/>
    </xf>
    <xf numFmtId="0" fontId="60" fillId="0" borderId="19" xfId="285" applyFont="1" applyFill="1" applyBorder="1" applyAlignment="1" quotePrefix="1">
      <alignment horizontal="center" vertical="center"/>
      <protection/>
    </xf>
    <xf numFmtId="41" fontId="60" fillId="0" borderId="0" xfId="251" applyNumberFormat="1" applyFont="1" applyFill="1" applyBorder="1" applyAlignment="1">
      <alignment horizontal="center" vertical="center" shrinkToFit="1"/>
    </xf>
    <xf numFmtId="0" fontId="44" fillId="0" borderId="26" xfId="0" applyFont="1" applyFill="1" applyBorder="1" applyAlignment="1">
      <alignment horizontal="center" vertical="center" wrapText="1"/>
    </xf>
    <xf numFmtId="41" fontId="60" fillId="0" borderId="6" xfId="250" applyFont="1" applyFill="1" applyBorder="1" applyAlignment="1">
      <alignment vertical="center"/>
    </xf>
    <xf numFmtId="41" fontId="123" fillId="0" borderId="29" xfId="251" applyFont="1" applyFill="1" applyBorder="1" applyAlignment="1">
      <alignment vertical="center"/>
    </xf>
    <xf numFmtId="41" fontId="123" fillId="0" borderId="2" xfId="251" applyFont="1" applyFill="1" applyBorder="1" applyAlignment="1">
      <alignment vertical="center"/>
    </xf>
    <xf numFmtId="0" fontId="124" fillId="0" borderId="0" xfId="306" applyFont="1" applyFill="1" applyAlignment="1">
      <alignment horizontal="left" vertical="center"/>
      <protection/>
    </xf>
    <xf numFmtId="41" fontId="53" fillId="0" borderId="2" xfId="250" applyFont="1" applyFill="1" applyBorder="1" applyAlignment="1">
      <alignment vertical="center"/>
    </xf>
    <xf numFmtId="41" fontId="60" fillId="0" borderId="19" xfId="250" applyFont="1" applyFill="1" applyBorder="1" applyAlignment="1">
      <alignment vertical="center"/>
    </xf>
    <xf numFmtId="41" fontId="53" fillId="0" borderId="0" xfId="250" applyFont="1" applyFill="1" applyBorder="1" applyAlignment="1" applyProtection="1">
      <alignment horizontal="right" vertical="center"/>
      <protection locked="0"/>
    </xf>
    <xf numFmtId="41" fontId="53" fillId="0" borderId="2" xfId="250" applyFont="1" applyFill="1" applyBorder="1" applyAlignment="1" applyProtection="1">
      <alignment horizontal="right" vertical="center"/>
      <protection locked="0"/>
    </xf>
    <xf numFmtId="41" fontId="53" fillId="0" borderId="28" xfId="250" applyFont="1" applyFill="1" applyBorder="1" applyAlignment="1" applyProtection="1">
      <alignment horizontal="right" vertical="center"/>
      <protection locked="0"/>
    </xf>
    <xf numFmtId="41" fontId="53" fillId="0" borderId="0" xfId="250" applyFont="1" applyFill="1" applyBorder="1" applyAlignment="1" quotePrefix="1">
      <alignment horizontal="center" vertical="center" shrinkToFit="1"/>
    </xf>
    <xf numFmtId="41" fontId="53" fillId="0" borderId="28" xfId="250" applyFont="1" applyFill="1" applyBorder="1" applyAlignment="1" quotePrefix="1">
      <alignment horizontal="center" vertical="center"/>
    </xf>
    <xf numFmtId="41" fontId="53" fillId="0" borderId="17" xfId="250" applyFont="1" applyFill="1" applyBorder="1" applyAlignment="1" applyProtection="1">
      <alignment horizontal="right" vertical="center"/>
      <protection locked="0"/>
    </xf>
    <xf numFmtId="41" fontId="53" fillId="0" borderId="28" xfId="250" applyFont="1" applyFill="1" applyBorder="1" applyAlignment="1">
      <alignment horizontal="center" vertical="center" shrinkToFit="1"/>
    </xf>
    <xf numFmtId="41" fontId="53" fillId="0" borderId="17" xfId="250" applyFont="1" applyFill="1" applyBorder="1" applyAlignment="1">
      <alignment vertical="center"/>
    </xf>
    <xf numFmtId="41" fontId="53" fillId="0" borderId="0" xfId="250" applyFont="1" applyFill="1" applyBorder="1" applyAlignment="1" quotePrefix="1">
      <alignment horizontal="center" vertical="center"/>
    </xf>
    <xf numFmtId="41" fontId="125" fillId="0" borderId="6" xfId="250" applyFont="1" applyFill="1" applyBorder="1" applyAlignment="1" applyProtection="1">
      <alignment horizontal="right" vertical="center"/>
      <protection locked="0"/>
    </xf>
    <xf numFmtId="41" fontId="60" fillId="0" borderId="6" xfId="250" applyFont="1" applyFill="1" applyBorder="1" applyAlignment="1" applyProtection="1">
      <alignment horizontal="right" vertical="center"/>
      <protection locked="0"/>
    </xf>
    <xf numFmtId="41" fontId="60" fillId="0" borderId="19" xfId="250" applyFont="1" applyFill="1" applyBorder="1" applyAlignment="1" applyProtection="1">
      <alignment horizontal="right" vertical="center"/>
      <protection locked="0"/>
    </xf>
    <xf numFmtId="41" fontId="60" fillId="0" borderId="6" xfId="250" applyFont="1" applyFill="1" applyBorder="1" applyAlignment="1" quotePrefix="1">
      <alignment horizontal="center" vertical="center" shrinkToFit="1"/>
    </xf>
    <xf numFmtId="41" fontId="60" fillId="0" borderId="6" xfId="250" applyFont="1" applyFill="1" applyBorder="1" applyAlignment="1" quotePrefix="1">
      <alignment horizontal="center" vertical="center"/>
    </xf>
    <xf numFmtId="41" fontId="60" fillId="0" borderId="18" xfId="250" applyFont="1" applyFill="1" applyBorder="1" applyAlignment="1" applyProtection="1">
      <alignment horizontal="right" vertical="center"/>
      <protection locked="0"/>
    </xf>
    <xf numFmtId="41" fontId="60" fillId="0" borderId="6" xfId="250" applyFont="1" applyFill="1" applyBorder="1" applyAlignment="1">
      <alignment horizontal="center" vertical="center" shrinkToFit="1"/>
    </xf>
    <xf numFmtId="41" fontId="60" fillId="0" borderId="6" xfId="250" applyFont="1" applyFill="1" applyBorder="1" applyAlignment="1">
      <alignment horizontal="right" vertical="center" shrinkToFit="1"/>
    </xf>
    <xf numFmtId="41" fontId="60" fillId="0" borderId="18" xfId="250" applyFont="1" applyFill="1" applyBorder="1" applyAlignment="1">
      <alignment vertical="center"/>
    </xf>
    <xf numFmtId="41" fontId="53" fillId="0" borderId="6" xfId="250" applyFont="1" applyFill="1" applyBorder="1" applyAlignment="1">
      <alignment horizontal="center" vertical="center" shrinkToFit="1"/>
    </xf>
    <xf numFmtId="0" fontId="17" fillId="0" borderId="23" xfId="306" applyFont="1" applyFill="1" applyBorder="1" applyAlignment="1">
      <alignment horizontal="left" vertical="center"/>
      <protection/>
    </xf>
    <xf numFmtId="0" fontId="17" fillId="0" borderId="22" xfId="306" applyFont="1" applyFill="1" applyBorder="1" applyAlignment="1">
      <alignment horizontal="left" vertical="center"/>
      <protection/>
    </xf>
    <xf numFmtId="0" fontId="17" fillId="0" borderId="36" xfId="306" applyFont="1" applyFill="1" applyBorder="1" applyAlignment="1">
      <alignment horizontal="center" vertical="center" wrapText="1"/>
      <protection/>
    </xf>
    <xf numFmtId="0" fontId="17" fillId="0" borderId="17" xfId="306" applyFont="1" applyFill="1" applyBorder="1" applyAlignment="1">
      <alignment horizontal="center" vertical="center"/>
      <protection/>
    </xf>
    <xf numFmtId="0" fontId="17" fillId="0" borderId="30" xfId="306" applyFont="1" applyFill="1" applyBorder="1" applyAlignment="1">
      <alignment horizontal="center" vertical="center"/>
      <protection/>
    </xf>
    <xf numFmtId="3" fontId="53" fillId="0" borderId="23" xfId="306" applyNumberFormat="1" applyFont="1" applyFill="1" applyBorder="1" applyAlignment="1">
      <alignment horizontal="center" vertical="center"/>
      <protection/>
    </xf>
    <xf numFmtId="0" fontId="53" fillId="0" borderId="2" xfId="298" applyFont="1" applyFill="1" applyBorder="1" applyAlignment="1">
      <alignment horizontal="center" vertical="center"/>
      <protection/>
    </xf>
    <xf numFmtId="0" fontId="53" fillId="0" borderId="31" xfId="298" applyFont="1" applyFill="1" applyBorder="1" applyAlignment="1">
      <alignment horizontal="center" vertical="center"/>
      <protection/>
    </xf>
    <xf numFmtId="3" fontId="53" fillId="0" borderId="2" xfId="306" applyNumberFormat="1" applyFont="1" applyFill="1" applyBorder="1" applyAlignment="1">
      <alignment horizontal="center" vertical="center"/>
      <protection/>
    </xf>
    <xf numFmtId="0" fontId="44" fillId="0" borderId="36" xfId="306" applyFont="1" applyFill="1" applyBorder="1" applyAlignment="1">
      <alignment horizontal="center" vertical="center" wrapText="1" shrinkToFit="1"/>
      <protection/>
    </xf>
    <xf numFmtId="0" fontId="53" fillId="0" borderId="17" xfId="306" applyFont="1" applyFill="1" applyBorder="1" applyAlignment="1">
      <alignment horizontal="center" vertical="center" shrinkToFit="1"/>
      <protection/>
    </xf>
    <xf numFmtId="0" fontId="53" fillId="0" borderId="30" xfId="306" applyFont="1" applyFill="1" applyBorder="1" applyAlignment="1">
      <alignment horizontal="center" vertical="center" shrinkToFit="1"/>
      <protection/>
    </xf>
    <xf numFmtId="0" fontId="53" fillId="0" borderId="23" xfId="306" applyFont="1" applyFill="1" applyBorder="1" applyAlignment="1">
      <alignment horizontal="center" vertical="center"/>
      <protection/>
    </xf>
    <xf numFmtId="0" fontId="53" fillId="0" borderId="2" xfId="306" applyFont="1" applyFill="1" applyBorder="1" applyAlignment="1">
      <alignment horizontal="center" vertical="center"/>
      <protection/>
    </xf>
    <xf numFmtId="0" fontId="53" fillId="0" borderId="26" xfId="306" applyFont="1" applyFill="1" applyBorder="1" applyAlignment="1">
      <alignment horizontal="center" vertical="center" shrinkToFit="1"/>
      <protection/>
    </xf>
    <xf numFmtId="0" fontId="53" fillId="0" borderId="32" xfId="306" applyFont="1" applyFill="1" applyBorder="1" applyAlignment="1">
      <alignment horizontal="center" vertical="center" shrinkToFit="1"/>
      <protection/>
    </xf>
    <xf numFmtId="0" fontId="53" fillId="0" borderId="23" xfId="306" applyFont="1" applyFill="1" applyBorder="1" applyAlignment="1">
      <alignment horizontal="center" vertical="center" shrinkToFit="1"/>
      <protection/>
    </xf>
    <xf numFmtId="0" fontId="53" fillId="0" borderId="2" xfId="306" applyFont="1" applyFill="1" applyBorder="1" applyAlignment="1">
      <alignment horizontal="center" vertical="center" shrinkToFit="1"/>
      <protection/>
    </xf>
    <xf numFmtId="0" fontId="44" fillId="0" borderId="36" xfId="306" applyFont="1" applyFill="1" applyBorder="1" applyAlignment="1">
      <alignment horizontal="center" vertical="center"/>
      <protection/>
    </xf>
    <xf numFmtId="0" fontId="53" fillId="0" borderId="17" xfId="306" applyFont="1" applyFill="1" applyBorder="1" applyAlignment="1">
      <alignment horizontal="center" vertical="center"/>
      <protection/>
    </xf>
    <xf numFmtId="0" fontId="53" fillId="0" borderId="17" xfId="298" applyFont="1" applyFill="1" applyBorder="1" applyAlignment="1">
      <alignment horizontal="center" vertical="center"/>
      <protection/>
    </xf>
    <xf numFmtId="0" fontId="53" fillId="0" borderId="30" xfId="298" applyFont="1" applyFill="1" applyBorder="1" applyAlignment="1">
      <alignment horizontal="center" vertical="center"/>
      <protection/>
    </xf>
    <xf numFmtId="0" fontId="53" fillId="0" borderId="31" xfId="306" applyFont="1" applyFill="1" applyBorder="1" applyAlignment="1">
      <alignment horizontal="center" vertical="center" shrinkToFit="1"/>
      <protection/>
    </xf>
    <xf numFmtId="0" fontId="76" fillId="0" borderId="6" xfId="0" applyFont="1" applyFill="1" applyBorder="1" applyAlignment="1">
      <alignment horizontal="right" vertical="center"/>
    </xf>
    <xf numFmtId="0" fontId="53" fillId="0" borderId="23" xfId="0" applyFont="1" applyFill="1" applyBorder="1" applyAlignment="1">
      <alignment horizontal="center" vertical="center" wrapText="1"/>
    </xf>
    <xf numFmtId="0" fontId="53" fillId="0" borderId="22" xfId="0" applyFont="1" applyFill="1" applyBorder="1" applyAlignment="1">
      <alignment horizontal="center" vertical="center" wrapText="1"/>
    </xf>
    <xf numFmtId="0" fontId="53" fillId="0" borderId="36" xfId="306" applyFont="1" applyFill="1" applyBorder="1" applyAlignment="1">
      <alignment horizontal="center" vertical="center" wrapText="1" shrinkToFit="1"/>
      <protection/>
    </xf>
    <xf numFmtId="0" fontId="53" fillId="0" borderId="36" xfId="0" applyFont="1" applyFill="1" applyBorder="1" applyAlignment="1">
      <alignment horizontal="center" vertical="center" wrapText="1"/>
    </xf>
    <xf numFmtId="0" fontId="53" fillId="0" borderId="26" xfId="0" applyFont="1" applyFill="1" applyBorder="1" applyAlignment="1">
      <alignment horizontal="center" vertical="center"/>
    </xf>
    <xf numFmtId="0" fontId="53" fillId="0" borderId="32" xfId="0" applyFont="1" applyFill="1" applyBorder="1" applyAlignment="1">
      <alignment horizontal="center" vertical="center"/>
    </xf>
    <xf numFmtId="0" fontId="44" fillId="0" borderId="23" xfId="306" applyFont="1" applyFill="1" applyBorder="1" applyAlignment="1">
      <alignment horizontal="center" vertical="center" wrapText="1" shrinkToFit="1"/>
      <protection/>
    </xf>
    <xf numFmtId="0" fontId="53" fillId="0" borderId="23" xfId="306" applyFont="1" applyFill="1" applyBorder="1" applyAlignment="1">
      <alignment horizontal="center" vertical="center" wrapText="1"/>
      <protection/>
    </xf>
    <xf numFmtId="0" fontId="53" fillId="0" borderId="36" xfId="306" applyFont="1" applyFill="1" applyBorder="1" applyAlignment="1">
      <alignment horizontal="center" vertical="center"/>
      <protection/>
    </xf>
    <xf numFmtId="0" fontId="44" fillId="0" borderId="17" xfId="306" applyFont="1" applyFill="1" applyBorder="1" applyAlignment="1">
      <alignment horizontal="center" vertical="center"/>
      <protection/>
    </xf>
    <xf numFmtId="0" fontId="44" fillId="0" borderId="30" xfId="306" applyFont="1" applyFill="1" applyBorder="1" applyAlignment="1">
      <alignment horizontal="center" vertical="center"/>
      <protection/>
    </xf>
    <xf numFmtId="0" fontId="53" fillId="0" borderId="31" xfId="306" applyFont="1" applyFill="1" applyBorder="1" applyAlignment="1">
      <alignment horizontal="center" vertical="center"/>
      <protection/>
    </xf>
    <xf numFmtId="0" fontId="53" fillId="0" borderId="36" xfId="306" applyFont="1" applyFill="1" applyBorder="1" applyAlignment="1">
      <alignment horizontal="center" vertical="center" wrapText="1"/>
      <protection/>
    </xf>
    <xf numFmtId="0" fontId="53" fillId="0" borderId="35" xfId="306" applyFont="1" applyFill="1" applyBorder="1" applyAlignment="1">
      <alignment horizontal="center" vertical="center" wrapText="1"/>
      <protection/>
    </xf>
    <xf numFmtId="0" fontId="53" fillId="0" borderId="25" xfId="306" applyFont="1" applyFill="1" applyBorder="1" applyAlignment="1">
      <alignment horizontal="center" vertical="center"/>
      <protection/>
    </xf>
    <xf numFmtId="0" fontId="17" fillId="0" borderId="0" xfId="300" applyFont="1" applyFill="1" applyBorder="1" applyAlignment="1">
      <alignment horizontal="left" vertical="center"/>
      <protection/>
    </xf>
    <xf numFmtId="0" fontId="52" fillId="0" borderId="38" xfId="300" applyFont="1" applyFill="1" applyBorder="1" applyAlignment="1">
      <alignment horizontal="center" vertical="center" wrapText="1" shrinkToFit="1"/>
      <protection/>
    </xf>
    <xf numFmtId="0" fontId="52" fillId="0" borderId="37" xfId="300" applyFont="1" applyFill="1" applyBorder="1" applyAlignment="1">
      <alignment horizontal="center" vertical="center" shrinkToFit="1"/>
      <protection/>
    </xf>
    <xf numFmtId="0" fontId="17" fillId="0" borderId="38" xfId="300" applyFont="1" applyFill="1" applyBorder="1" applyAlignment="1">
      <alignment horizontal="center" vertical="center" wrapText="1"/>
      <protection/>
    </xf>
    <xf numFmtId="0" fontId="17" fillId="0" borderId="37" xfId="300" applyFont="1" applyFill="1" applyBorder="1" applyAlignment="1">
      <alignment horizontal="center" vertical="center"/>
      <protection/>
    </xf>
    <xf numFmtId="0" fontId="52" fillId="0" borderId="27" xfId="300" applyFont="1" applyFill="1" applyBorder="1" applyAlignment="1">
      <alignment horizontal="center" vertical="center" wrapText="1"/>
      <protection/>
    </xf>
    <xf numFmtId="0" fontId="17" fillId="0" borderId="26" xfId="300" applyFont="1" applyFill="1" applyBorder="1" applyAlignment="1">
      <alignment horizontal="center" vertical="center"/>
      <protection/>
    </xf>
    <xf numFmtId="0" fontId="17" fillId="0" borderId="32" xfId="300" applyFont="1" applyFill="1" applyBorder="1" applyAlignment="1">
      <alignment horizontal="center" vertical="center"/>
      <protection/>
    </xf>
    <xf numFmtId="0" fontId="17" fillId="0" borderId="27" xfId="300" applyFont="1" applyFill="1" applyBorder="1" applyAlignment="1">
      <alignment horizontal="center" vertical="center" wrapText="1"/>
      <protection/>
    </xf>
    <xf numFmtId="0" fontId="18" fillId="0" borderId="36" xfId="300" applyFont="1" applyFill="1" applyBorder="1" applyAlignment="1">
      <alignment horizontal="center" vertical="center"/>
      <protection/>
    </xf>
    <xf numFmtId="0" fontId="18" fillId="0" borderId="17" xfId="300" applyFont="1" applyFill="1" applyBorder="1" applyAlignment="1">
      <alignment horizontal="center" vertical="center"/>
      <protection/>
    </xf>
    <xf numFmtId="0" fontId="18" fillId="0" borderId="30" xfId="300" applyFont="1" applyFill="1" applyBorder="1" applyAlignment="1">
      <alignment horizontal="center" vertical="center"/>
      <protection/>
    </xf>
    <xf numFmtId="0" fontId="17" fillId="0" borderId="26" xfId="300" applyFont="1" applyFill="1" applyBorder="1" applyAlignment="1">
      <alignment horizontal="center" vertical="center" wrapText="1"/>
      <protection/>
    </xf>
    <xf numFmtId="0" fontId="17" fillId="0" borderId="32" xfId="300" applyFont="1" applyFill="1" applyBorder="1" applyAlignment="1">
      <alignment horizontal="center" vertical="center" wrapText="1"/>
      <protection/>
    </xf>
    <xf numFmtId="0" fontId="52" fillId="0" borderId="26" xfId="300" applyFont="1" applyFill="1" applyBorder="1" applyAlignment="1">
      <alignment horizontal="center" vertical="center"/>
      <protection/>
    </xf>
    <xf numFmtId="0" fontId="52" fillId="0" borderId="32" xfId="300" applyFont="1" applyFill="1" applyBorder="1" applyAlignment="1">
      <alignment horizontal="center" vertical="center"/>
      <protection/>
    </xf>
    <xf numFmtId="0" fontId="17" fillId="0" borderId="23" xfId="300" applyFont="1" applyFill="1" applyBorder="1" applyAlignment="1">
      <alignment horizontal="center" vertical="center"/>
      <protection/>
    </xf>
    <xf numFmtId="0" fontId="17" fillId="0" borderId="2" xfId="300" applyFont="1" applyFill="1" applyBorder="1" applyAlignment="1">
      <alignment horizontal="center" vertical="center"/>
      <protection/>
    </xf>
    <xf numFmtId="0" fontId="17" fillId="0" borderId="31" xfId="300" applyFont="1" applyFill="1" applyBorder="1" applyAlignment="1">
      <alignment horizontal="center" vertical="center"/>
      <protection/>
    </xf>
    <xf numFmtId="0" fontId="53" fillId="0" borderId="24" xfId="284" applyFont="1" applyFill="1" applyBorder="1" applyAlignment="1">
      <alignment horizontal="center" vertical="center"/>
      <protection/>
    </xf>
    <xf numFmtId="0" fontId="53" fillId="0" borderId="4" xfId="284" applyFont="1" applyFill="1" applyBorder="1" applyAlignment="1">
      <alignment horizontal="center" vertical="center"/>
      <protection/>
    </xf>
    <xf numFmtId="0" fontId="58" fillId="0" borderId="0" xfId="284" applyFont="1" applyFill="1" applyAlignment="1">
      <alignment horizontal="center" vertical="center"/>
      <protection/>
    </xf>
    <xf numFmtId="0" fontId="44" fillId="0" borderId="25" xfId="284" applyFont="1" applyFill="1" applyBorder="1" applyAlignment="1">
      <alignment horizontal="center" vertical="center"/>
      <protection/>
    </xf>
    <xf numFmtId="0" fontId="53" fillId="0" borderId="37" xfId="284" applyFont="1" applyFill="1" applyBorder="1" applyAlignment="1">
      <alignment horizontal="center" vertical="center"/>
      <protection/>
    </xf>
    <xf numFmtId="0" fontId="53" fillId="0" borderId="23" xfId="284" applyFont="1" applyFill="1" applyBorder="1" applyAlignment="1">
      <alignment horizontal="center" vertical="center" wrapText="1"/>
      <protection/>
    </xf>
    <xf numFmtId="0" fontId="53" fillId="0" borderId="2" xfId="284" applyFont="1" applyFill="1" applyBorder="1" applyAlignment="1">
      <alignment horizontal="center" vertical="center" wrapText="1"/>
      <protection/>
    </xf>
    <xf numFmtId="0" fontId="53" fillId="0" borderId="31" xfId="284" applyFont="1" applyFill="1" applyBorder="1" applyAlignment="1">
      <alignment horizontal="center" vertical="center" wrapText="1"/>
      <protection/>
    </xf>
    <xf numFmtId="0" fontId="53" fillId="0" borderId="39" xfId="284" applyFont="1" applyFill="1" applyBorder="1" applyAlignment="1">
      <alignment horizontal="center" vertical="center" wrapText="1"/>
      <protection/>
    </xf>
    <xf numFmtId="0" fontId="53" fillId="0" borderId="26" xfId="284" applyFont="1" applyFill="1" applyBorder="1" applyAlignment="1">
      <alignment horizontal="center" vertical="center" wrapText="1"/>
      <protection/>
    </xf>
    <xf numFmtId="0" fontId="53" fillId="0" borderId="32" xfId="284" applyFont="1" applyFill="1" applyBorder="1" applyAlignment="1">
      <alignment horizontal="center" vertical="center" wrapText="1"/>
      <protection/>
    </xf>
    <xf numFmtId="0" fontId="53" fillId="0" borderId="27" xfId="284" applyFont="1" applyFill="1" applyBorder="1" applyAlignment="1">
      <alignment horizontal="center" vertical="center" wrapText="1"/>
      <protection/>
    </xf>
    <xf numFmtId="0" fontId="53" fillId="0" borderId="26" xfId="284" applyFont="1" applyFill="1" applyBorder="1" applyAlignment="1">
      <alignment horizontal="center" vertical="center"/>
      <protection/>
    </xf>
    <xf numFmtId="0" fontId="53" fillId="0" borderId="32" xfId="284" applyFont="1" applyFill="1" applyBorder="1" applyAlignment="1">
      <alignment horizontal="center" vertical="center"/>
      <protection/>
    </xf>
    <xf numFmtId="0" fontId="53" fillId="0" borderId="5" xfId="284" applyFont="1" applyFill="1" applyBorder="1" applyAlignment="1">
      <alignment horizontal="center" vertical="center" wrapText="1"/>
      <protection/>
    </xf>
    <xf numFmtId="0" fontId="53" fillId="0" borderId="23" xfId="284" applyFont="1" applyFill="1" applyBorder="1" applyAlignment="1">
      <alignment horizontal="center" vertical="center"/>
      <protection/>
    </xf>
    <xf numFmtId="0" fontId="53" fillId="0" borderId="2" xfId="284" applyFont="1" applyFill="1" applyBorder="1" applyAlignment="1">
      <alignment horizontal="center" vertical="center"/>
      <protection/>
    </xf>
    <xf numFmtId="0" fontId="53" fillId="0" borderId="31" xfId="284" applyFont="1" applyFill="1" applyBorder="1" applyAlignment="1">
      <alignment horizontal="center" vertical="center"/>
      <protection/>
    </xf>
    <xf numFmtId="0" fontId="53" fillId="0" borderId="40" xfId="284" applyFont="1" applyFill="1" applyBorder="1" applyAlignment="1">
      <alignment horizontal="center" vertical="center" wrapText="1"/>
      <protection/>
    </xf>
    <xf numFmtId="0" fontId="53" fillId="0" borderId="5" xfId="284" applyFont="1" applyFill="1" applyBorder="1" applyAlignment="1">
      <alignment horizontal="center" vertical="center"/>
      <protection/>
    </xf>
    <xf numFmtId="0" fontId="85" fillId="29" borderId="40" xfId="284" applyFont="1" applyFill="1" applyBorder="1" applyAlignment="1">
      <alignment horizontal="center" vertical="center" wrapText="1"/>
      <protection/>
    </xf>
    <xf numFmtId="0" fontId="85" fillId="29" borderId="5" xfId="284" applyFont="1" applyFill="1" applyBorder="1" applyAlignment="1">
      <alignment horizontal="center" vertical="center"/>
      <protection/>
    </xf>
    <xf numFmtId="0" fontId="53" fillId="0" borderId="38" xfId="301" applyFont="1" applyFill="1" applyBorder="1" applyAlignment="1">
      <alignment horizontal="center" vertical="center"/>
      <protection/>
    </xf>
    <xf numFmtId="0" fontId="53" fillId="0" borderId="37" xfId="301" applyFont="1" applyFill="1" applyBorder="1" applyAlignment="1">
      <alignment horizontal="center" vertical="center"/>
      <protection/>
    </xf>
    <xf numFmtId="0" fontId="44" fillId="0" borderId="36" xfId="301" applyFont="1" applyFill="1" applyBorder="1" applyAlignment="1">
      <alignment horizontal="center" vertical="center"/>
      <protection/>
    </xf>
    <xf numFmtId="0" fontId="53" fillId="0" borderId="17" xfId="301" applyFont="1" applyFill="1" applyBorder="1" applyAlignment="1">
      <alignment horizontal="center" vertical="center"/>
      <protection/>
    </xf>
    <xf numFmtId="0" fontId="53" fillId="0" borderId="17" xfId="285" applyFont="1" applyFill="1" applyBorder="1" applyAlignment="1">
      <alignment horizontal="center" vertical="center"/>
      <protection/>
    </xf>
    <xf numFmtId="0" fontId="53" fillId="0" borderId="30" xfId="285" applyFont="1" applyFill="1" applyBorder="1" applyAlignment="1">
      <alignment horizontal="center" vertical="center"/>
      <protection/>
    </xf>
    <xf numFmtId="0" fontId="53" fillId="0" borderId="23" xfId="301" applyFont="1" applyFill="1" applyBorder="1" applyAlignment="1">
      <alignment horizontal="center" vertical="center"/>
      <protection/>
    </xf>
    <xf numFmtId="0" fontId="53" fillId="0" borderId="2" xfId="301" applyFont="1" applyFill="1" applyBorder="1" applyAlignment="1">
      <alignment horizontal="center" vertical="center"/>
      <protection/>
    </xf>
    <xf numFmtId="0" fontId="53" fillId="0" borderId="2" xfId="285" applyFont="1" applyFill="1" applyBorder="1" applyAlignment="1">
      <alignment horizontal="center" vertical="center"/>
      <protection/>
    </xf>
    <xf numFmtId="0" fontId="53" fillId="0" borderId="31" xfId="285" applyFont="1" applyFill="1" applyBorder="1" applyAlignment="1">
      <alignment horizontal="center" vertical="center"/>
      <protection/>
    </xf>
    <xf numFmtId="0" fontId="17" fillId="0" borderId="0" xfId="302" applyNumberFormat="1" applyFont="1" applyFill="1" applyAlignment="1">
      <alignment horizontal="left" vertical="center" wrapText="1"/>
      <protection/>
    </xf>
    <xf numFmtId="0" fontId="58" fillId="0" borderId="0" xfId="302" applyNumberFormat="1" applyFont="1" applyFill="1" applyAlignment="1">
      <alignment horizontal="center" vertical="center"/>
      <protection/>
    </xf>
    <xf numFmtId="0" fontId="51" fillId="0" borderId="0" xfId="302" applyFont="1" applyFill="1" applyAlignment="1">
      <alignment horizontal="center" vertical="center"/>
      <protection/>
    </xf>
    <xf numFmtId="0" fontId="53" fillId="0" borderId="35" xfId="302" applyFont="1" applyFill="1" applyBorder="1" applyAlignment="1">
      <alignment horizontal="center" vertical="center"/>
      <protection/>
    </xf>
    <xf numFmtId="0" fontId="53" fillId="0" borderId="24" xfId="302" applyFont="1" applyFill="1" applyBorder="1" applyAlignment="1">
      <alignment horizontal="center" vertical="center"/>
      <protection/>
    </xf>
    <xf numFmtId="0" fontId="53" fillId="0" borderId="25" xfId="302" applyFont="1" applyFill="1" applyBorder="1" applyAlignment="1">
      <alignment horizontal="center" vertical="center"/>
      <protection/>
    </xf>
    <xf numFmtId="0" fontId="53" fillId="0" borderId="23" xfId="302" applyFont="1" applyFill="1" applyBorder="1" applyAlignment="1">
      <alignment horizontal="center" vertical="center"/>
      <protection/>
    </xf>
    <xf numFmtId="0" fontId="53" fillId="0" borderId="2" xfId="302" applyFont="1" applyFill="1" applyBorder="1" applyAlignment="1">
      <alignment horizontal="center" vertical="center"/>
      <protection/>
    </xf>
    <xf numFmtId="0" fontId="53" fillId="0" borderId="17" xfId="302" applyNumberFormat="1" applyFont="1" applyFill="1" applyBorder="1" applyAlignment="1">
      <alignment horizontal="center" vertical="center"/>
      <protection/>
    </xf>
    <xf numFmtId="0" fontId="53" fillId="0" borderId="30" xfId="302" applyNumberFormat="1" applyFont="1" applyFill="1" applyBorder="1" applyAlignment="1">
      <alignment horizontal="center" vertical="center"/>
      <protection/>
    </xf>
    <xf numFmtId="0" fontId="53" fillId="0" borderId="31" xfId="302" applyFont="1" applyFill="1" applyBorder="1" applyAlignment="1">
      <alignment horizontal="center" vertical="center"/>
      <protection/>
    </xf>
    <xf numFmtId="0" fontId="44" fillId="0" borderId="36" xfId="302" applyNumberFormat="1" applyFont="1" applyFill="1" applyBorder="1" applyAlignment="1">
      <alignment horizontal="center" vertical="center"/>
      <protection/>
    </xf>
    <xf numFmtId="0" fontId="53" fillId="0" borderId="23" xfId="305" applyFont="1" applyFill="1" applyBorder="1" applyAlignment="1">
      <alignment horizontal="center" vertical="center" wrapText="1"/>
      <protection/>
    </xf>
    <xf numFmtId="0" fontId="53" fillId="0" borderId="22" xfId="305" applyFont="1" applyFill="1" applyBorder="1" applyAlignment="1">
      <alignment horizontal="center" vertical="center" wrapText="1"/>
      <protection/>
    </xf>
    <xf numFmtId="0" fontId="53" fillId="0" borderId="36" xfId="305" applyFont="1" applyFill="1" applyBorder="1" applyAlignment="1">
      <alignment horizontal="center" vertical="center" wrapText="1"/>
      <protection/>
    </xf>
    <xf numFmtId="0" fontId="53" fillId="0" borderId="2" xfId="297" applyFont="1" applyFill="1" applyBorder="1" applyAlignment="1">
      <alignment horizontal="center" vertical="center" wrapText="1"/>
      <protection/>
    </xf>
    <xf numFmtId="0" fontId="53" fillId="0" borderId="31" xfId="297" applyFont="1" applyFill="1" applyBorder="1" applyAlignment="1">
      <alignment horizontal="center" vertical="center" wrapText="1"/>
      <protection/>
    </xf>
    <xf numFmtId="0" fontId="53" fillId="0" borderId="31" xfId="305" applyFont="1" applyFill="1" applyBorder="1" applyAlignment="1">
      <alignment horizontal="center" vertical="center" wrapText="1"/>
      <protection/>
    </xf>
    <xf numFmtId="0" fontId="53" fillId="0" borderId="33" xfId="305" applyFont="1" applyFill="1" applyBorder="1" applyAlignment="1">
      <alignment horizontal="center" vertical="center" wrapText="1"/>
      <protection/>
    </xf>
    <xf numFmtId="0" fontId="53" fillId="0" borderId="30" xfId="305" applyFont="1" applyFill="1" applyBorder="1" applyAlignment="1">
      <alignment horizontal="center" vertical="center" wrapText="1"/>
      <protection/>
    </xf>
    <xf numFmtId="0" fontId="53" fillId="0" borderId="2" xfId="305" applyFont="1" applyFill="1" applyBorder="1" applyAlignment="1">
      <alignment horizontal="center" vertical="center" wrapText="1"/>
      <protection/>
    </xf>
    <xf numFmtId="0" fontId="53" fillId="0" borderId="0" xfId="305" applyFont="1" applyFill="1" applyBorder="1" applyAlignment="1">
      <alignment horizontal="center" vertical="center" wrapText="1"/>
      <protection/>
    </xf>
    <xf numFmtId="0" fontId="53" fillId="0" borderId="17" xfId="305" applyFont="1" applyFill="1" applyBorder="1" applyAlignment="1">
      <alignment horizontal="center" vertical="center" wrapText="1"/>
      <protection/>
    </xf>
    <xf numFmtId="0" fontId="17" fillId="0" borderId="31" xfId="305" applyFont="1" applyFill="1" applyBorder="1" applyAlignment="1">
      <alignment horizontal="center" vertical="center" shrinkToFit="1"/>
      <protection/>
    </xf>
    <xf numFmtId="0" fontId="17" fillId="0" borderId="30" xfId="305" applyFont="1" applyFill="1" applyBorder="1" applyAlignment="1">
      <alignment horizontal="center" vertical="center" shrinkToFit="1"/>
      <protection/>
    </xf>
    <xf numFmtId="0" fontId="58" fillId="0" borderId="0" xfId="305" applyFont="1" applyFill="1" applyAlignment="1">
      <alignment horizontal="center" vertical="center" shrinkToFit="1"/>
      <protection/>
    </xf>
    <xf numFmtId="0" fontId="44" fillId="0" borderId="36" xfId="305" applyFont="1" applyFill="1" applyBorder="1" applyAlignment="1">
      <alignment horizontal="center" vertical="center" wrapText="1"/>
      <protection/>
    </xf>
    <xf numFmtId="0" fontId="53" fillId="0" borderId="17" xfId="297" applyFont="1" applyFill="1" applyBorder="1" applyAlignment="1">
      <alignment horizontal="center" vertical="center" wrapText="1"/>
      <protection/>
    </xf>
    <xf numFmtId="0" fontId="53" fillId="0" borderId="30" xfId="297" applyFont="1" applyFill="1" applyBorder="1" applyAlignment="1">
      <alignment horizontal="center" vertical="center" wrapText="1"/>
      <protection/>
    </xf>
    <xf numFmtId="0" fontId="44" fillId="0" borderId="23" xfId="305" applyFont="1" applyFill="1" applyBorder="1" applyAlignment="1">
      <alignment horizontal="center" vertical="center" wrapText="1"/>
      <protection/>
    </xf>
    <xf numFmtId="0" fontId="53" fillId="0" borderId="39" xfId="305" applyFont="1" applyFill="1" applyBorder="1" applyAlignment="1">
      <alignment horizontal="center" vertical="center" wrapText="1"/>
      <protection/>
    </xf>
    <xf numFmtId="0" fontId="53" fillId="0" borderId="26" xfId="305" applyFont="1" applyFill="1" applyBorder="1" applyAlignment="1">
      <alignment horizontal="center" vertical="center" wrapText="1"/>
      <protection/>
    </xf>
    <xf numFmtId="0" fontId="55" fillId="0" borderId="0" xfId="303" applyFont="1" applyFill="1" applyAlignment="1">
      <alignment vertical="center"/>
      <protection/>
    </xf>
    <xf numFmtId="0" fontId="53" fillId="0" borderId="39" xfId="303" applyFont="1" applyFill="1" applyBorder="1" applyAlignment="1">
      <alignment horizontal="center" vertical="center" wrapText="1"/>
      <protection/>
    </xf>
    <xf numFmtId="0" fontId="53" fillId="0" borderId="26" xfId="303" applyFont="1" applyFill="1" applyBorder="1" applyAlignment="1">
      <alignment horizontal="center" vertical="center" wrapText="1"/>
      <protection/>
    </xf>
    <xf numFmtId="0" fontId="53" fillId="0" borderId="32" xfId="303" applyFont="1" applyFill="1" applyBorder="1" applyAlignment="1">
      <alignment horizontal="center" vertical="center" wrapText="1"/>
      <protection/>
    </xf>
    <xf numFmtId="0" fontId="53" fillId="0" borderId="23" xfId="303" applyFont="1" applyFill="1" applyBorder="1" applyAlignment="1">
      <alignment horizontal="center" vertical="center"/>
      <protection/>
    </xf>
    <xf numFmtId="0" fontId="53" fillId="0" borderId="22" xfId="303" applyFont="1" applyFill="1" applyBorder="1" applyAlignment="1">
      <alignment horizontal="center" vertical="center"/>
      <protection/>
    </xf>
    <xf numFmtId="0" fontId="17" fillId="0" borderId="0" xfId="303" applyFont="1" applyFill="1" applyBorder="1" applyAlignment="1">
      <alignment horizontal="left" vertical="center" wrapText="1"/>
      <protection/>
    </xf>
    <xf numFmtId="0" fontId="17" fillId="0" borderId="0" xfId="303" applyFont="1" applyFill="1" applyBorder="1" applyAlignment="1">
      <alignment horizontal="left" vertical="center"/>
      <protection/>
    </xf>
    <xf numFmtId="0" fontId="58" fillId="0" borderId="0" xfId="303" applyFont="1" applyFill="1" applyAlignment="1">
      <alignment horizontal="center" vertical="center"/>
      <protection/>
    </xf>
    <xf numFmtId="0" fontId="50" fillId="0" borderId="0" xfId="303" applyFont="1" applyFill="1" applyAlignment="1">
      <alignment horizontal="center" vertical="center"/>
      <protection/>
    </xf>
    <xf numFmtId="0" fontId="53" fillId="0" borderId="23" xfId="303" applyFont="1" applyFill="1" applyBorder="1" applyAlignment="1">
      <alignment horizontal="center" vertical="center" wrapText="1" shrinkToFit="1"/>
      <protection/>
    </xf>
    <xf numFmtId="0" fontId="53" fillId="0" borderId="2" xfId="303" applyFont="1" applyFill="1" applyBorder="1" applyAlignment="1">
      <alignment horizontal="center" vertical="center" wrapText="1" shrinkToFit="1"/>
      <protection/>
    </xf>
    <xf numFmtId="0" fontId="53" fillId="0" borderId="2" xfId="0" applyFont="1" applyFill="1" applyBorder="1" applyAlignment="1">
      <alignment horizontal="center" vertical="center" shrinkToFit="1"/>
    </xf>
    <xf numFmtId="0" fontId="53" fillId="0" borderId="31" xfId="0" applyFont="1" applyFill="1" applyBorder="1" applyAlignment="1">
      <alignment horizontal="center" vertical="center" shrinkToFit="1"/>
    </xf>
    <xf numFmtId="0" fontId="44" fillId="0" borderId="36" xfId="303" applyFont="1" applyFill="1" applyBorder="1" applyAlignment="1">
      <alignment horizontal="center" vertical="center" wrapText="1"/>
      <protection/>
    </xf>
    <xf numFmtId="0" fontId="53" fillId="0" borderId="17" xfId="303" applyFont="1" applyFill="1" applyBorder="1" applyAlignment="1">
      <alignment horizontal="center" vertical="center" wrapText="1"/>
      <protection/>
    </xf>
    <xf numFmtId="0" fontId="53" fillId="0" borderId="30" xfId="303" applyFont="1" applyFill="1" applyBorder="1" applyAlignment="1">
      <alignment horizontal="center" vertical="center" wrapText="1"/>
      <protection/>
    </xf>
    <xf numFmtId="0" fontId="53" fillId="0" borderId="26" xfId="303" applyFont="1" applyFill="1" applyBorder="1" applyAlignment="1">
      <alignment horizontal="center" vertical="center" shrinkToFit="1"/>
      <protection/>
    </xf>
    <xf numFmtId="0" fontId="53" fillId="0" borderId="32" xfId="303" applyFont="1" applyFill="1" applyBorder="1" applyAlignment="1">
      <alignment horizontal="center" vertical="center" shrinkToFit="1"/>
      <protection/>
    </xf>
    <xf numFmtId="0" fontId="53" fillId="0" borderId="29" xfId="303" applyFont="1" applyFill="1" applyBorder="1" applyAlignment="1">
      <alignment horizontal="center" vertical="center" wrapText="1" shrinkToFit="1"/>
      <protection/>
    </xf>
    <xf numFmtId="0" fontId="53" fillId="0" borderId="31" xfId="303" applyFont="1" applyFill="1" applyBorder="1" applyAlignment="1">
      <alignment horizontal="center" vertical="center" shrinkToFit="1"/>
      <protection/>
    </xf>
    <xf numFmtId="0" fontId="53" fillId="0" borderId="27" xfId="303" applyFont="1" applyFill="1" applyBorder="1" applyAlignment="1">
      <alignment horizontal="center" vertical="center" wrapText="1" shrinkToFit="1"/>
      <protection/>
    </xf>
    <xf numFmtId="0" fontId="53" fillId="0" borderId="24" xfId="303" applyFont="1" applyFill="1" applyBorder="1" applyAlignment="1">
      <alignment horizontal="center" vertical="center"/>
      <protection/>
    </xf>
    <xf numFmtId="0" fontId="53" fillId="0" borderId="25" xfId="303" applyFont="1" applyFill="1" applyBorder="1" applyAlignment="1">
      <alignment horizontal="center" vertical="center"/>
      <protection/>
    </xf>
    <xf numFmtId="0" fontId="53" fillId="0" borderId="4" xfId="303" applyFont="1" applyFill="1" applyBorder="1" applyAlignment="1">
      <alignment horizontal="center" vertical="center"/>
      <protection/>
    </xf>
    <xf numFmtId="0" fontId="53" fillId="0" borderId="37" xfId="303" applyFont="1" applyFill="1" applyBorder="1" applyAlignment="1">
      <alignment horizontal="center" vertical="center"/>
      <protection/>
    </xf>
    <xf numFmtId="0" fontId="121" fillId="0" borderId="17" xfId="0" applyFont="1" applyFill="1" applyBorder="1" applyAlignment="1">
      <alignment horizontal="center" vertical="center" shrinkToFit="1"/>
    </xf>
    <xf numFmtId="0" fontId="121" fillId="0" borderId="30" xfId="0" applyFont="1" applyFill="1" applyBorder="1" applyAlignment="1">
      <alignment horizontal="center" vertical="center" shrinkToFit="1"/>
    </xf>
    <xf numFmtId="0" fontId="121" fillId="0" borderId="26" xfId="0" applyFont="1" applyFill="1" applyBorder="1" applyAlignment="1">
      <alignment horizontal="center" vertical="center" shrinkToFit="1"/>
    </xf>
    <xf numFmtId="0" fontId="121" fillId="0" borderId="32" xfId="0" applyFont="1" applyFill="1" applyBorder="1" applyAlignment="1">
      <alignment horizontal="center" vertical="center" shrinkToFit="1"/>
    </xf>
    <xf numFmtId="0" fontId="58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right" vertical="center"/>
    </xf>
    <xf numFmtId="0" fontId="122" fillId="0" borderId="36" xfId="0" applyFont="1" applyFill="1" applyBorder="1" applyAlignment="1">
      <alignment horizontal="center" vertical="center" shrinkToFit="1"/>
    </xf>
    <xf numFmtId="0" fontId="121" fillId="0" borderId="39" xfId="0" applyFont="1" applyFill="1" applyBorder="1" applyAlignment="1">
      <alignment horizontal="center" vertical="center"/>
    </xf>
    <xf numFmtId="0" fontId="121" fillId="0" borderId="26" xfId="0" applyFont="1" applyFill="1" applyBorder="1" applyAlignment="1">
      <alignment horizontal="center" vertical="center"/>
    </xf>
    <xf numFmtId="0" fontId="121" fillId="0" borderId="35" xfId="0" applyFont="1" applyFill="1" applyBorder="1" applyAlignment="1">
      <alignment horizontal="center" vertical="center"/>
    </xf>
    <xf numFmtId="0" fontId="121" fillId="0" borderId="25" xfId="0" applyFont="1" applyFill="1" applyBorder="1" applyAlignment="1">
      <alignment horizontal="center" vertical="center"/>
    </xf>
    <xf numFmtId="0" fontId="121" fillId="0" borderId="23" xfId="0" applyFont="1" applyFill="1" applyBorder="1" applyAlignment="1">
      <alignment horizontal="center" vertical="center"/>
    </xf>
    <xf numFmtId="0" fontId="121" fillId="0" borderId="22" xfId="0" applyFont="1" applyFill="1" applyBorder="1" applyAlignment="1">
      <alignment horizontal="center" vertical="center"/>
    </xf>
    <xf numFmtId="0" fontId="121" fillId="0" borderId="36" xfId="0" applyFont="1" applyFill="1" applyBorder="1" applyAlignment="1">
      <alignment horizontal="center" vertical="center"/>
    </xf>
    <xf numFmtId="0" fontId="121" fillId="0" borderId="23" xfId="0" applyFont="1" applyFill="1" applyBorder="1" applyAlignment="1">
      <alignment horizontal="center" vertical="center" shrinkToFit="1"/>
    </xf>
    <xf numFmtId="0" fontId="121" fillId="0" borderId="2" xfId="0" applyFont="1" applyFill="1" applyBorder="1" applyAlignment="1">
      <alignment horizontal="center" vertical="center" shrinkToFit="1"/>
    </xf>
    <xf numFmtId="0" fontId="121" fillId="0" borderId="31" xfId="0" applyFont="1" applyFill="1" applyBorder="1" applyAlignment="1">
      <alignment horizontal="center" vertical="center" shrinkToFit="1"/>
    </xf>
    <xf numFmtId="41" fontId="120" fillId="0" borderId="19" xfId="251" applyFont="1" applyFill="1" applyBorder="1" applyAlignment="1">
      <alignment vertical="center"/>
    </xf>
  </cellXfs>
  <cellStyles count="296">
    <cellStyle name="Normal" xfId="0"/>
    <cellStyle name="&quot;" xfId="15"/>
    <cellStyle name="&quot; 2" xfId="16"/>
    <cellStyle name="&quot;_도로교통공단-조형은" xfId="17"/>
    <cellStyle name="&quot;_도로교통공단-조형은 2" xfId="18"/>
    <cellStyle name="&quot;_한국철도공사 대전충남본부" xfId="19"/>
    <cellStyle name="&quot;_한국철도공사 대전충남본부 2" xfId="20"/>
    <cellStyle name="??&amp;O?&amp;H?_x0008__x000F__x0007_?_x0007__x0001__x0001_" xfId="21"/>
    <cellStyle name="??&amp;O?&amp;H?_x0008__x000F__x0007_?_x0007__x0001__x0001_ 2" xfId="22"/>
    <cellStyle name="??&amp;O?&amp;H?_x0008_??_x0007__x0001__x0001_" xfId="23"/>
    <cellStyle name="??&amp;O?&amp;H?_x0008_??_x0007__x0001__x0001_ 2" xfId="24"/>
    <cellStyle name="?W?_laroux" xfId="25"/>
    <cellStyle name="_05-허가민원과~이향숙~엑셀" xfId="26"/>
    <cellStyle name="_05-허가민원과~이향숙~엑셀 2" xfId="27"/>
    <cellStyle name="_06-자치정보과(2008-12-31기준 작성)" xfId="28"/>
    <cellStyle name="_06-자치정보과(2008-12-31기준 작성) 2" xfId="29"/>
    <cellStyle name="_06-자치정보과(2008-12-31기준 작성) 3" xfId="30"/>
    <cellStyle name="_06-자치정보과(2008-12-31기준 작성) 4" xfId="31"/>
    <cellStyle name="_10. 주택,건설" xfId="32"/>
    <cellStyle name="_10. 주택,건설 2" xfId="33"/>
    <cellStyle name="_10. 주택,건설 3" xfId="34"/>
    <cellStyle name="_10. 주택,건설 4" xfId="35"/>
    <cellStyle name="_11. 교통,관광 및 정보통신" xfId="36"/>
    <cellStyle name="_11. 교통,관광 및 정보통신 2" xfId="37"/>
    <cellStyle name="_11. 교통,관광 및 정보통신 3" xfId="38"/>
    <cellStyle name="_11. 교통,관광 및 정보통신 4" xfId="39"/>
    <cellStyle name="_13. 환경" xfId="40"/>
    <cellStyle name="_13. 환경 2" xfId="41"/>
    <cellStyle name="_13. 환경 3" xfId="42"/>
    <cellStyle name="_13. 환경 4" xfId="43"/>
    <cellStyle name="_16. 공공행정 및 사법" xfId="44"/>
    <cellStyle name="_16. 공공행정 및 사법 2" xfId="45"/>
    <cellStyle name="_16-재난안전과~황의범~엑셀" xfId="46"/>
    <cellStyle name="_16-재난안전과~황의범~엑셀 2" xfId="47"/>
    <cellStyle name="_16-재난안전과~황의범~엑셀 3" xfId="48"/>
    <cellStyle name="_16-재난안전과~황의범~엑셀 4" xfId="49"/>
    <cellStyle name="_17-청정농업과~이권행~엑셀" xfId="50"/>
    <cellStyle name="_17-청정농업과~이권행~엑셀 2" xfId="51"/>
    <cellStyle name="_18-해양수산과~우창규~엑셀" xfId="52"/>
    <cellStyle name="_18-해양수산과~우창규~엑셀 2" xfId="53"/>
    <cellStyle name="_18-해양수산과~우창규~엑셀 3" xfId="54"/>
    <cellStyle name="_18-해양수산과~우창규~엑셀 4" xfId="55"/>
    <cellStyle name="_2008년말기준 통계연보 자료-백주순" xfId="56"/>
    <cellStyle name="_2008년말기준 통계연보 자료-백주순 2" xfId="57"/>
    <cellStyle name="_2008년말기준 통계연보 자료-백주순 3" xfId="58"/>
    <cellStyle name="_2008년말기준 통계연보 자료-백주순 4" xfId="59"/>
    <cellStyle name="_3. 인구" xfId="60"/>
    <cellStyle name="_3. 인구 2" xfId="61"/>
    <cellStyle name="_6. 농림수산업" xfId="62"/>
    <cellStyle name="_6. 농림수산업 2" xfId="63"/>
    <cellStyle name="_6. 농림수산업(01~20)" xfId="64"/>
    <cellStyle name="_6. 농림수산업(01~20) 2" xfId="65"/>
    <cellStyle name="_6. 농림수산업(21~40)" xfId="66"/>
    <cellStyle name="_6. 농림수산업(21~40) 2" xfId="67"/>
    <cellStyle name="_6. 농림수산업(41~57)" xfId="68"/>
    <cellStyle name="_6. 농림수산업(41~57) 2" xfId="69"/>
    <cellStyle name="_6. 농림수산업(46~59)" xfId="70"/>
    <cellStyle name="_6. 농림수산업(46~59) 2" xfId="71"/>
    <cellStyle name="_6. 농림수산업(46~59) 3" xfId="72"/>
    <cellStyle name="_6. 농림수산업(46~59) 4" xfId="73"/>
    <cellStyle name="_6. 농림수산업(51~58)" xfId="74"/>
    <cellStyle name="_6. 농림수산업(51~58) 2" xfId="75"/>
    <cellStyle name="_6. 농림수산업(51~58) 3" xfId="76"/>
    <cellStyle name="_6. 농림수산업(51~58) 4" xfId="77"/>
    <cellStyle name="_9. 유통,금융,보험 및 기타 서비스" xfId="78"/>
    <cellStyle name="_9. 유통,금융,보험 및 기타 서비스 2" xfId="79"/>
    <cellStyle name="_9. 유통,금융,보험 및 기타 서비스 3" xfId="80"/>
    <cellStyle name="_9. 유통,금융,보험 및 기타 서비스 4" xfId="81"/>
    <cellStyle name="_기획감사담당관실-2009.12.31 기준-김상록" xfId="82"/>
    <cellStyle name="_기획감사담당관실-2009.12.31 기준-김상록 2" xfId="83"/>
    <cellStyle name="_기획감사담당관실-2009.12.31 기준-김상록 3" xfId="84"/>
    <cellStyle name="_기획감사담당관실-2009.12.31 기준-김상록 4" xfId="85"/>
    <cellStyle name="_도로과" xfId="86"/>
    <cellStyle name="_도로과 2" xfId="87"/>
    <cellStyle name="_렁니ㅏ렁ㄴ" xfId="88"/>
    <cellStyle name="_렁니ㅏ렁ㄴ 2" xfId="89"/>
    <cellStyle name="_렁니ㅏ렁ㄴ 3" xfId="90"/>
    <cellStyle name="_렁니ㅏ렁ㄴ 4" xfId="91"/>
    <cellStyle name="_보령시 통계자료-정은효" xfId="92"/>
    <cellStyle name="_보령시 통계자료-정은효 2" xfId="93"/>
    <cellStyle name="_산림과~변한근~" xfId="94"/>
    <cellStyle name="_산림과~변한근~ 2" xfId="95"/>
    <cellStyle name="_산림과~변한근~ 3" xfId="96"/>
    <cellStyle name="_산림과~변한근~ 4" xfId="97"/>
    <cellStyle name="_산림형질변경허가내역(보령시통계)" xfId="98"/>
    <cellStyle name="_산림형질변경허가내역(보령시통계) 2" xfId="99"/>
    <cellStyle name="_인사계-2009.12.31기준 작성(조필행)" xfId="100"/>
    <cellStyle name="_인사계-2009.12.31기준 작성(조필행) 2" xfId="101"/>
    <cellStyle name="_인사계-2009.12.31기준 작성(조필행) 3" xfId="102"/>
    <cellStyle name="_인사계-2009.12.31기준 작성(조필행) 4" xfId="103"/>
    <cellStyle name="_재난안전과(2009-12-31기준 작성)-신동준" xfId="104"/>
    <cellStyle name="_재난안전과(2009-12-31기준 작성)-신동준 2" xfId="105"/>
    <cellStyle name="_재난안전과(2009-12-31기준 작성)-신동준 3" xfId="106"/>
    <cellStyle name="_재난안전과(2009-12-31기준 작성)-신동준 4" xfId="107"/>
    <cellStyle name="_총무과-조필행" xfId="108"/>
    <cellStyle name="_총무과-조필행 2" xfId="109"/>
    <cellStyle name="_총무과-조필행 3" xfId="110"/>
    <cellStyle name="_총무과-조필행 4" xfId="111"/>
    <cellStyle name="_해양수산과-이종원" xfId="112"/>
    <cellStyle name="_해양수산과-이종원 2" xfId="113"/>
    <cellStyle name="_해양수산과-이종원 3" xfId="114"/>
    <cellStyle name="_해양수산과-이종원 4" xfId="115"/>
    <cellStyle name="_허가민원과(2009-12-31)-황의범" xfId="116"/>
    <cellStyle name="_허가민원과(2009-12-31)-황의범 2" xfId="117"/>
    <cellStyle name="_허가민원과-외국인(2008-12-31기준 작성)" xfId="118"/>
    <cellStyle name="_허가민원과-외국인(2008-12-31기준 작성) 2" xfId="119"/>
    <cellStyle name="_허가민원과-외국인(2008-12-31기준 작성) 3" xfId="120"/>
    <cellStyle name="_허가민원과-외국인(2008-12-31기준 작성) 4" xfId="121"/>
    <cellStyle name="’E‰Y [0.00]_laroux" xfId="122"/>
    <cellStyle name="’E‰Y_laroux" xfId="123"/>
    <cellStyle name="¤@?e_TEST-1 " xfId="124"/>
    <cellStyle name="20% - 강조색1" xfId="125"/>
    <cellStyle name="20% - 강조색2" xfId="126"/>
    <cellStyle name="20% - 강조색3" xfId="127"/>
    <cellStyle name="20% - 강조색4" xfId="128"/>
    <cellStyle name="20% - 강조색5" xfId="129"/>
    <cellStyle name="20% - 강조색6" xfId="130"/>
    <cellStyle name="40% - 강조색1" xfId="131"/>
    <cellStyle name="40% - 강조색2" xfId="132"/>
    <cellStyle name="40% - 강조색3" xfId="133"/>
    <cellStyle name="40% - 강조색4" xfId="134"/>
    <cellStyle name="40% - 강조색5" xfId="135"/>
    <cellStyle name="40% - 강조색6" xfId="136"/>
    <cellStyle name="60% - 강조색1" xfId="137"/>
    <cellStyle name="60% - 강조색2" xfId="138"/>
    <cellStyle name="60% - 강조색3" xfId="139"/>
    <cellStyle name="60% - 강조색4" xfId="140"/>
    <cellStyle name="60% - 강조색5" xfId="141"/>
    <cellStyle name="60% - 강조색6" xfId="142"/>
    <cellStyle name="A¨­￠￢￠O [0]_INQUIRY ￠?￥i¨u¡AAⓒ￢Aⓒª " xfId="143"/>
    <cellStyle name="A¨­￠￢￠O_INQUIRY ￠?￥i¨u¡AAⓒ￢Aⓒª " xfId="144"/>
    <cellStyle name="AeE­ [0]_±a¼uAe½A " xfId="145"/>
    <cellStyle name="ÅëÈ­ [0]_INQUIRY ¿µ¾÷ÃßÁø " xfId="146"/>
    <cellStyle name="AeE­ [0]_INQUIRY ¿μ¾÷AßAø " xfId="147"/>
    <cellStyle name="AeE­_±a¼uAe½A " xfId="148"/>
    <cellStyle name="ÅëÈ­_INQUIRY ¿µ¾÷ÃßÁø " xfId="149"/>
    <cellStyle name="AeE­_INQUIRY ¿μ¾÷AßAø " xfId="150"/>
    <cellStyle name="AeE¡ⓒ [0]_INQUIRY ￠?￥i¨u¡AAⓒ￢Aⓒª " xfId="151"/>
    <cellStyle name="AeE¡ⓒ_INQUIRY ￠?￥i¨u¡AAⓒ￢Aⓒª " xfId="152"/>
    <cellStyle name="ALIGNMENT" xfId="153"/>
    <cellStyle name="ALIGNMENT 2" xfId="154"/>
    <cellStyle name="AÞ¸¶ [0]_±a¼uAe½A " xfId="155"/>
    <cellStyle name="ÄÞ¸¶ [0]_INQUIRY ¿µ¾÷ÃßÁø " xfId="156"/>
    <cellStyle name="AÞ¸¶ [0]_INQUIRY ¿μ¾÷AßAø " xfId="157"/>
    <cellStyle name="AÞ¸¶_±a¼uAe½A " xfId="158"/>
    <cellStyle name="ÄÞ¸¶_INQUIRY ¿µ¾÷ÃßÁø " xfId="159"/>
    <cellStyle name="AÞ¸¶_INQUIRY ¿μ¾÷AßAø " xfId="160"/>
    <cellStyle name="C_TITLE" xfId="161"/>
    <cellStyle name="C¡IA¨ª_¡ic¨u¡A¨￢I¨￢¡Æ AN¡Æe " xfId="162"/>
    <cellStyle name="C￥AØ_¿μ¾÷CoE² " xfId="163"/>
    <cellStyle name="Ç¥ÁØ_»ç¾÷ºÎº° ÃÑ°è " xfId="164"/>
    <cellStyle name="C￥AØ_≫c¾÷ºIº° AN°e " xfId="165"/>
    <cellStyle name="Ç¥ÁØ_5-1±¤°í " xfId="166"/>
    <cellStyle name="C￥AØ_Æi¼º¸RCA " xfId="167"/>
    <cellStyle name="Ç¥ÁØ_LRV " xfId="168"/>
    <cellStyle name="C￥AØ_page 2 " xfId="169"/>
    <cellStyle name="Ç¥ÁØ_page 2 " xfId="170"/>
    <cellStyle name="C￥AØ_page 2 _중앙연구소+용역인원사번_03.02.21" xfId="171"/>
    <cellStyle name="Ç¥ÁØ_page 2 _중앙연구소+용역인원사번_03.02.21" xfId="172"/>
    <cellStyle name="C￥AØ_PERSONAL" xfId="173"/>
    <cellStyle name="category" xfId="174"/>
    <cellStyle name="Comma [0]_ SG&amp;A Bridge " xfId="175"/>
    <cellStyle name="Comma_ SG&amp;A Bridge " xfId="176"/>
    <cellStyle name="Comma0" xfId="177"/>
    <cellStyle name="Comma0 2" xfId="178"/>
    <cellStyle name="Comma0 3" xfId="179"/>
    <cellStyle name="Comma0 4" xfId="180"/>
    <cellStyle name="Curren?_x0012_퐀_x0017_?" xfId="181"/>
    <cellStyle name="Curren?_x0012_퐀_x0017_? 2" xfId="182"/>
    <cellStyle name="Currency [0]_ SG&amp;A Bridge " xfId="183"/>
    <cellStyle name="Currency_ SG&amp;A Bridge " xfId="184"/>
    <cellStyle name="Currency0" xfId="185"/>
    <cellStyle name="Currency0 2" xfId="186"/>
    <cellStyle name="Currency1" xfId="187"/>
    <cellStyle name="Date" xfId="188"/>
    <cellStyle name="Date 2" xfId="189"/>
    <cellStyle name="Euro" xfId="190"/>
    <cellStyle name="Fixed" xfId="191"/>
    <cellStyle name="Fixed 2" xfId="192"/>
    <cellStyle name="Grey" xfId="193"/>
    <cellStyle name="Grey 2" xfId="194"/>
    <cellStyle name="HEADER" xfId="195"/>
    <cellStyle name="Header1" xfId="196"/>
    <cellStyle name="Header1 2" xfId="197"/>
    <cellStyle name="Header2" xfId="198"/>
    <cellStyle name="Header2 2" xfId="199"/>
    <cellStyle name="Heading 1" xfId="200"/>
    <cellStyle name="Heading 1 2" xfId="201"/>
    <cellStyle name="Heading 2" xfId="202"/>
    <cellStyle name="Heading 2 2" xfId="203"/>
    <cellStyle name="HEADING1" xfId="204"/>
    <cellStyle name="HEADING1 2" xfId="205"/>
    <cellStyle name="HEADING2" xfId="206"/>
    <cellStyle name="HEADING2 2" xfId="207"/>
    <cellStyle name="Hyperlink_NEGS" xfId="208"/>
    <cellStyle name="Input [yellow]" xfId="209"/>
    <cellStyle name="Input [yellow] 2" xfId="210"/>
    <cellStyle name="Model" xfId="211"/>
    <cellStyle name="Normal - Style1" xfId="212"/>
    <cellStyle name="Normal - Style1 2" xfId="213"/>
    <cellStyle name="Normal_ SG&amp;A Bridge " xfId="214"/>
    <cellStyle name="NUM_" xfId="215"/>
    <cellStyle name="Œ…?æ맖?e [0.00]_laroux" xfId="216"/>
    <cellStyle name="Œ…?æ맖?e_laroux" xfId="217"/>
    <cellStyle name="Percent [2]" xfId="218"/>
    <cellStyle name="Percent [2] 2" xfId="219"/>
    <cellStyle name="Percent [2] 3" xfId="220"/>
    <cellStyle name="Percent [2] 4" xfId="221"/>
    <cellStyle name="R_TITLE" xfId="222"/>
    <cellStyle name="subhead" xfId="223"/>
    <cellStyle name="subhead 2" xfId="224"/>
    <cellStyle name="Total" xfId="225"/>
    <cellStyle name="Total 2" xfId="226"/>
    <cellStyle name="강조색1" xfId="227"/>
    <cellStyle name="강조색2" xfId="228"/>
    <cellStyle name="강조색3" xfId="229"/>
    <cellStyle name="강조색4" xfId="230"/>
    <cellStyle name="강조색5" xfId="231"/>
    <cellStyle name="강조색6" xfId="232"/>
    <cellStyle name="경고문" xfId="233"/>
    <cellStyle name="경고문 2" xfId="234"/>
    <cellStyle name="계산" xfId="235"/>
    <cellStyle name="나쁨" xfId="236"/>
    <cellStyle name="뒤에 오는 하이퍼링크_02(1).토지및기후" xfId="237"/>
    <cellStyle name="똿뗦먛귟 [0.00]_PRODUCT DETAIL Q1" xfId="238"/>
    <cellStyle name="똿뗦먛귟_PRODUCT DETAIL Q1" xfId="239"/>
    <cellStyle name="메모" xfId="240"/>
    <cellStyle name="믅됞 [0.00]_PRODUCT DETAIL Q1" xfId="241"/>
    <cellStyle name="믅됞_PRODUCT DETAIL Q1" xfId="242"/>
    <cellStyle name="Percent" xfId="243"/>
    <cellStyle name="백분율 2" xfId="244"/>
    <cellStyle name="보통" xfId="245"/>
    <cellStyle name="뷭?_BOOKSHIP" xfId="246"/>
    <cellStyle name="설명 텍스트" xfId="247"/>
    <cellStyle name="셀 확인" xfId="248"/>
    <cellStyle name="Comma" xfId="249"/>
    <cellStyle name="Comma [0]" xfId="250"/>
    <cellStyle name="쉼표 [0] 2" xfId="251"/>
    <cellStyle name="쉼표 [0] 2 2" xfId="252"/>
    <cellStyle name="쉼표 [0] 2 3" xfId="253"/>
    <cellStyle name="쉼표 [0] 3" xfId="254"/>
    <cellStyle name="쉼표 [0] 4" xfId="255"/>
    <cellStyle name="스타일 1" xfId="256"/>
    <cellStyle name="스타일 1 2" xfId="257"/>
    <cellStyle name="스타일 1 3" xfId="258"/>
    <cellStyle name="스타일 1 4" xfId="259"/>
    <cellStyle name="연결된 셀" xfId="260"/>
    <cellStyle name="Followed Hyperlink" xfId="261"/>
    <cellStyle name="요약" xfId="262"/>
    <cellStyle name="일정_K200창정비 (2)" xfId="263"/>
    <cellStyle name="입력" xfId="264"/>
    <cellStyle name="제목" xfId="265"/>
    <cellStyle name="제목 1" xfId="266"/>
    <cellStyle name="제목 2" xfId="267"/>
    <cellStyle name="제목 3" xfId="268"/>
    <cellStyle name="제목 4" xfId="269"/>
    <cellStyle name="좋음" xfId="270"/>
    <cellStyle name="지정되지 않음" xfId="271"/>
    <cellStyle name="지정되지 않음 2" xfId="272"/>
    <cellStyle name="출력" xfId="273"/>
    <cellStyle name="콤마 " xfId="274"/>
    <cellStyle name="콤마 [0]_  종  합  " xfId="275"/>
    <cellStyle name="콤마_  종  합  " xfId="276"/>
    <cellStyle name="Currency" xfId="277"/>
    <cellStyle name="Currency [0]" xfId="278"/>
    <cellStyle name="통화 [0] 2" xfId="279"/>
    <cellStyle name="통화 [0] 2 2" xfId="280"/>
    <cellStyle name="통화 [0] 2 3" xfId="281"/>
    <cellStyle name="퍼센트" xfId="282"/>
    <cellStyle name="표서식" xfId="283"/>
    <cellStyle name="표준 2" xfId="284"/>
    <cellStyle name="표준 2 2" xfId="285"/>
    <cellStyle name="표준 2 2 2" xfId="286"/>
    <cellStyle name="표준 2 2 3" xfId="287"/>
    <cellStyle name="표준 2 3" xfId="288"/>
    <cellStyle name="표준 2 4" xfId="289"/>
    <cellStyle name="표준 3" xfId="290"/>
    <cellStyle name="표준 3 2" xfId="291"/>
    <cellStyle name="표준 3 3" xfId="292"/>
    <cellStyle name="표준 4" xfId="293"/>
    <cellStyle name="표준 5" xfId="294"/>
    <cellStyle name="표준 6" xfId="295"/>
    <cellStyle name="표준 7" xfId="296"/>
    <cellStyle name="표준_11(1).교통관광및정보통신" xfId="297"/>
    <cellStyle name="표준_11. 교통,관광 및 정보통신" xfId="298"/>
    <cellStyle name="표준_1103영업용자동차0" xfId="299"/>
    <cellStyle name="표준_1103영업용지동차업종별수송" xfId="300"/>
    <cellStyle name="표준_1104의주차장" xfId="301"/>
    <cellStyle name="표준_110교통" xfId="302"/>
    <cellStyle name="표준_1115관광객수" xfId="303"/>
    <cellStyle name="표준_2003년 관광객수" xfId="304"/>
    <cellStyle name="표준_관광진흥" xfId="305"/>
    <cellStyle name="표준_도로교통1" xfId="306"/>
    <cellStyle name="표준_도로교통2" xfId="307"/>
    <cellStyle name="표준_통계표변경양식" xfId="308"/>
    <cellStyle name="Hyperlink" xfId="3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externalLink" Target="externalLinks/externalLink3.xml" /><Relationship Id="rId18" Type="http://schemas.openxmlformats.org/officeDocument/2006/relationships/externalLink" Target="externalLinks/externalLink4.xml" /><Relationship Id="rId19" Type="http://schemas.openxmlformats.org/officeDocument/2006/relationships/externalLink" Target="externalLinks/externalLink5.xml" /><Relationship Id="rId20" Type="http://schemas.openxmlformats.org/officeDocument/2006/relationships/externalLink" Target="externalLinks/externalLink6.xml" /><Relationship Id="rId21" Type="http://schemas.openxmlformats.org/officeDocument/2006/relationships/externalLink" Target="externalLinks/externalLink7.xml" /><Relationship Id="rId22" Type="http://schemas.openxmlformats.org/officeDocument/2006/relationships/externalLink" Target="externalLinks/externalLink8.xml" /><Relationship Id="rId23" Type="http://schemas.openxmlformats.org/officeDocument/2006/relationships/externalLink" Target="externalLinks/externalLink9.xml" /><Relationship Id="rId24" Type="http://schemas.openxmlformats.org/officeDocument/2006/relationships/externalLink" Target="externalLinks/externalLink10.xml" /><Relationship Id="rId25" Type="http://schemas.openxmlformats.org/officeDocument/2006/relationships/externalLink" Target="externalLinks/externalLink11.xml" /><Relationship Id="rId26" Type="http://schemas.openxmlformats.org/officeDocument/2006/relationships/externalLink" Target="externalLinks/externalLink12.xml" /><Relationship Id="rId27" Type="http://schemas.openxmlformats.org/officeDocument/2006/relationships/externalLink" Target="externalLinks/externalLink13.xml" /><Relationship Id="rId28" Type="http://schemas.openxmlformats.org/officeDocument/2006/relationships/externalLink" Target="externalLinks/externalLink14.xml" /><Relationship Id="rId29" Type="http://schemas.openxmlformats.org/officeDocument/2006/relationships/externalLink" Target="externalLinks/externalLink15.xml" /><Relationship Id="rId30" Type="http://schemas.openxmlformats.org/officeDocument/2006/relationships/externalLink" Target="externalLinks/externalLink16.xml" /><Relationship Id="rId31" Type="http://schemas.openxmlformats.org/officeDocument/2006/relationships/externalLink" Target="externalLinks/externalLink17.xml" /><Relationship Id="rId32" Type="http://schemas.openxmlformats.org/officeDocument/2006/relationships/externalLink" Target="externalLinks/externalLink18.xml" /><Relationship Id="rId33" Type="http://schemas.openxmlformats.org/officeDocument/2006/relationships/externalLink" Target="externalLinks/externalLink19.xml" /><Relationship Id="rId34" Type="http://schemas.openxmlformats.org/officeDocument/2006/relationships/externalLink" Target="externalLinks/externalLink20.xml" /><Relationship Id="rId35" Type="http://schemas.openxmlformats.org/officeDocument/2006/relationships/externalLink" Target="externalLinks/externalLink21.xml" /><Relationship Id="rId36" Type="http://schemas.openxmlformats.org/officeDocument/2006/relationships/externalLink" Target="externalLinks/externalLink22.xml" /><Relationship Id="rId37" Type="http://schemas.openxmlformats.org/officeDocument/2006/relationships/externalLink" Target="externalLinks/externalLink23.xml" /><Relationship Id="rId38" Type="http://schemas.openxmlformats.org/officeDocument/2006/relationships/externalLink" Target="externalLinks/externalLink24.xml" /><Relationship Id="rId39" Type="http://schemas.openxmlformats.org/officeDocument/2006/relationships/externalLink" Target="externalLinks/externalLink25.xml" /><Relationship Id="rId40" Type="http://schemas.openxmlformats.org/officeDocument/2006/relationships/externalLink" Target="externalLinks/externalLink26.xml" /><Relationship Id="rId41" Type="http://schemas.openxmlformats.org/officeDocument/2006/relationships/externalLink" Target="externalLinks/externalLink27.xml" /><Relationship Id="rId42" Type="http://schemas.openxmlformats.org/officeDocument/2006/relationships/externalLink" Target="externalLinks/externalLink28.xml" /><Relationship Id="rId43" Type="http://schemas.openxmlformats.org/officeDocument/2006/relationships/externalLink" Target="externalLinks/externalLink29.xml" /><Relationship Id="rId4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1204;&#44397;&#53685;&#44228;\2005&#45380;\&#53685;&#44228;&#48516;&#49437;0501&#50900;(17)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2009%20&#49436;&#49885;%20&#48373;&#49324;\3.%20&#51064;&#44396;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wnload/stat/2020/3.%20&#51064;&#44396;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user\My%20Documents\&#45348;&#51060;&#53944;&#50728;%20&#48155;&#51008;%20&#54028;&#51068;\6.&#45453;&#47548;&#49688;&#49328;&#50629;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Dendrobium\&#48148;&#53461;%20&#54868;&#47732;\Documents%20and%20Settings\user\My%20Documents\&#45348;&#51060;&#53944;&#50728;%20&#48155;&#51008;%20&#54028;&#51068;\6.&#45453;&#47548;&#49688;&#49328;&#50629;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2008(3)\&#52572;&#51333;\114.%20&#44400;&#48376;&#52397;%20&#44397;&#44032;%20&#48143;%20&#51648;&#48169;&#44277;&#47924;&#50896;%20&#51221;&#50896;&#54364;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2009%20&#49436;&#49885;%20&#48373;&#49324;\3.%20&#51064;&#44396;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###2009.12.31&#44592;&#51456;%20&#53685;&#44228;&#50672;&#48372;%20&#47564;&#46308;&#44592;###&#52572;&#51333;\3.%20&#51064;&#44396;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BZ1C4BE09\&#54728;&#44032;&#48124;&#50896;&#44284;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owner\Local%20Settings\Temp\ENALATEMP\&#46020;&#47196;&#44368;&#53685;&#44284;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0976;&#44508;&#49345;\&#53685;&#44228;&#50672;&#48372;\&#48149;&#51333;&#49689;%202007%20&#53685;&#44228;&#50672;&#48372;%20&#51089;&#49457;&#51473;\02-&#48537;&#51060;&#44592;%20&#52572;&#51333;&#49892;&#44284;&#50640;&#49436;%20&#46308;&#50612;&#50728;&#44163;%20&#44057;&#45796;%20&#48537;&#51068;&#44275;%20-&#48149;&#51333;&#49689;&#51089;&#50629;&#51473;2007.12.31&#44592;&#51456;%20&#48537;&#51060;&#44592;\12.%20&#48372;&#44148;%20&#48143;%20&#49324;&#54924;&#48372;&#5110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&#50864;&#54200;&#53685;&#44228;\My%20Documents\&#53685;&#44228;&#51088;&#47308;\&#50900;&#48324;&#48516;&#49437;\01.10&#50900;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\2006&#45380;&#46020;\&#51008;&#54665;&#48372;&#44256;&#49436;\&#48708;&#51008;&#54665;\&#49549;&#48372;(2&#50900;)\&#48708;&#51008;&#54665;(0602)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###2009.12.31&#44592;&#51456;%20&#53685;&#44228;&#50672;&#48372;%20&#47564;&#46308;&#44592;###&#52572;&#51333;\3.%20&#51064;&#44396;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0976;&#44508;&#49345;\&#53685;&#44228;&#50672;&#48372;\&#48149;&#51333;&#49689;%202007%20&#53685;&#44228;&#50672;&#48372;%20&#51089;&#49457;&#51473;\02-&#48537;&#51060;&#44592;%20&#52572;&#51333;&#49892;&#44284;&#50640;&#49436;%20&#46308;&#50612;&#50728;&#44163;%20&#44057;&#45796;%20&#48537;&#51068;&#44275;%20-&#48149;&#51333;&#49689;&#51089;&#50629;&#51473;2007.12.31&#44592;&#51456;%20&#48537;&#51060;&#44592;\12.%20&#48372;&#44148;%20&#48143;%20&#49324;&#54924;&#48372;&#51109;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2008.12.31&#44592;&#51456;%20&#48372;&#47161;&#49884;%20&#53685;&#44228;&#50672;&#48372;%20&#49436;&#49885;.zip&#50640;%20&#45824;&#54620;%20&#51076;&#49884;%20&#46356;&#47113;&#53552;&#47532;%201\&#46020;&#49884;&#51452;&#53469;&#44284;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2008.12.31&#44592;&#51456;%20&#48372;&#47161;&#49884;%20&#53685;&#44228;&#50672;&#48372;%20&#49436;&#49885;.zip&#50640;%20&#45824;&#54620;%20&#51076;&#49884;%20&#46356;&#47113;&#53552;&#47532;%201\&#54728;&#44032;&#48124;&#50896;&#44284;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~1\user\LOCALS~1\Temp\2008&#49892;&#44284;&#50640;&#49569;&#48512;&#49436;&#49885;.zip&#50640;%20&#45824;&#54620;%20&#51076;&#49884;%20&#46356;&#47113;&#53552;&#47532;%201\&#44148;&#52629;&#46020;&#49884;&#44284;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46020;&#49884;&#51452;&#53469;&#44284;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rpc\&#48148;&#53461;%20&#54868;&#47732;\&#49892;&#44284;&#50640;%20&#50836;&#52397;&#54624;%201&#52264;&#49688;&#51221;&#51088;&#47308;\&#52509;&#47924;&#44284;\&#48372;&#47161;&#49884;%20&#53685;&#44228;&#51088;&#47308;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2008%20&#51228;48&#54924;%20&#53685;&#44228;&#50672;&#48372;%20&#51089;&#50629;\&#49436;&#49885;\&#50808;&#48512;\&#44397;&#47549;&#45453;&#49328;&#47932;&#54408;&#51656;&#44288;&#47532;&#50896;%20&#52649;&#45224;&#51648;&#50896;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\&#53685;&#44228;&#50672;&#48372;\2012&#53685;&#44228;&#50672;&#48372;\&#46020;&#52397;(&#49884;&#44400;)\11.%20&#44368;&#53685;,&#44288;&#44305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OLD\&#50864;&#54200;&#53685;&#44228;\My%20Documents\&#53685;&#44228;&#51088;&#47308;\&#50900;&#48324;&#48516;&#49437;\01.10&#50900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51060;&#51116;&#50864;\&#52649;&#52397;&#45224;&#46020;&#53685;&#44228;&#50672;&#48372;\&#51600;&#44144;&#50868;%20&#51064;&#49373;\&#49888;&#45208;&#45716;%20&#53685;&#44228;\My%20Documents\&#50900;&#53685;&#44228;&#48516;&#49437;\&#53685;&#44228;&#48516;&#49437;(2005&#50900;&#48324;)\4&#50900;\2004&#45380;%20&#51217;&#49688;&#47932;&#47049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Dendrobium\&#48148;&#53461;%20&#54868;&#47732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&#53685;&#44228;&#50672;&#48372;\&#49892;&#44284;&#47196;%20&#48512;&#53552;%20&#52712;&#54633;&#51473;\03-&#52509;&#47924;&#44284;\2007&#53685;&#44228;&#50672;&#48372;%20&#52712;&#54633;&#51088;&#47308;%20&#52572;&#51333;-&#48372;&#47161;&#49884;\2003&#53685;&#44228;&#50672;&#48372;\&#49892;&#44284;&#48324;\&#53664;&#51648;&#48143;&#44592;&#54980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1088;&#52824;&#51221;&#48372;&#442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Program%20Files\Nanum%20Technologies\SmartFlow%20OSE2\temp\&#52509;&#47924;&#44284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www.brcn.go.kr/Documents%20and%20Settings\Boryeong\&#48148;&#53461;%20&#54868;&#47732;\2008(3)\&#52572;&#51333;\114.%20&#44400;&#48376;&#52397;%20&#44397;&#44032;%20&#48143;%20&#51648;&#48169;&#44277;&#47924;&#50896;%20&#51221;&#50896;&#5436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uto"/>
      <sheetName val="겉장"/>
      <sheetName val="차례"/>
      <sheetName val="우편물접수량"/>
      <sheetName val="월별접수물량"/>
      <sheetName val="청별접수"/>
      <sheetName val="종별접수"/>
      <sheetName val="주요종별단가"/>
      <sheetName val="우표판매 및 수집물량"/>
      <sheetName val="우체국택배"/>
      <sheetName val="국제특급"/>
      <sheetName val="별후납"/>
      <sheetName val="배달물수"/>
      <sheetName val="접수대배달"/>
      <sheetName val="배달물량비교"/>
      <sheetName val="일별전년대비"/>
      <sheetName val="항목별세입"/>
      <sheetName val="세입1"/>
      <sheetName val="세입2"/>
      <sheetName val="당월"/>
      <sheetName val="금년누계"/>
      <sheetName val="전년동월"/>
      <sheetName val="전년누계"/>
      <sheetName val="전월"/>
      <sheetName val="RowData"/>
    </sheetNames>
    <sheetDataSet>
      <sheetData sheetId="5">
        <row r="1">
          <cell r="A1" t="str">
            <v>  다. 체신청별 접수물량</v>
          </cell>
        </row>
      </sheetData>
      <sheetData sheetId="6">
        <row r="1">
          <cell r="A1" t="str">
            <v>  라. 종별 접수량(총괄)</v>
          </cell>
        </row>
      </sheetData>
      <sheetData sheetId="10">
        <row r="1">
          <cell r="A1" t="str">
            <v>  아. 국제특급우편물 접수실적</v>
          </cell>
        </row>
      </sheetData>
      <sheetData sheetId="11">
        <row r="1">
          <cell r="A1" t="str">
            <v>  자. 요금별·후납 우편물량 및 금액</v>
          </cell>
        </row>
      </sheetData>
      <sheetData sheetId="12">
        <row r="2">
          <cell r="A2" t="str">
            <v>  2. 배달우편물</v>
          </cell>
        </row>
      </sheetData>
      <sheetData sheetId="13">
        <row r="1">
          <cell r="A1" t="str">
            <v>  나. 접수물량과 배달물량 비교</v>
          </cell>
        </row>
      </sheetData>
      <sheetData sheetId="16">
        <row r="1">
          <cell r="A1" t="str">
            <v>  바. 항목별 세입실적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외국인국적별등록현황"/>
      <sheetName val="7.인구동태"/>
      <sheetName val="8. 혼인상태별 인구(15세이상 인구)"/>
      <sheetName val="9. 교육정도별 인구(6세이상인구)"/>
      <sheetName val="10. 주택의점유형태별 가구(일반가구)"/>
      <sheetName val="12. 통근.통학 유형별 인구(12세이상)"/>
      <sheetName val="11. 사용방수별 가구(일반가구)"/>
      <sheetName val="13. 상주(야간).주간인구"/>
      <sheetName val="14. 외국인 국적별 혼인 인구"/>
      <sheetName val="15.외국인과의혼인"/>
      <sheetName val="6.주요 국적별 외국인 등록"/>
      <sheetName val="10. 주택점유형태별 가구(일반가구)"/>
      <sheetName val="7.인구동태 "/>
      <sheetName val="6.주요 국적별 외국인 등록현황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.농가및농가인구"/>
      <sheetName val="2.연령별농가인구"/>
      <sheetName val="3.경지규모별농가"/>
      <sheetName val="4.경지면적"/>
      <sheetName val="5. 농업진흥지역지정"/>
      <sheetName val="6.경지정리현황, 7.수리시설및방조제"/>
      <sheetName val="8.한국농촌공사"/>
      <sheetName val="9.식량작물생산량"/>
      <sheetName val="9-1.미곡"/>
      <sheetName val="9-2.맥류"/>
      <sheetName val="9-3.잡곡"/>
      <sheetName val="9-4.두류"/>
      <sheetName val="9-5.서류"/>
      <sheetName val="10.채소류생산"/>
      <sheetName val="11.특용작물생산량"/>
      <sheetName val="12.인삼재배및생산"/>
      <sheetName val="13.과실류생산량"/>
      <sheetName val="14.추곡수매실적"/>
      <sheetName val="15.하곡수매실적"/>
      <sheetName val="16.정부관리양곡보관창고"/>
      <sheetName val="17.정부양곡가공공장"/>
      <sheetName val="18.농업협동조합"/>
      <sheetName val="18-1.축산업협동조합"/>
      <sheetName val="18-2.산림조합"/>
      <sheetName val="19.농업용기구및기계보유(2005)"/>
      <sheetName val="20.비료공급"/>
      <sheetName val="21.가축사육가구마리(5)"/>
      <sheetName val="22.가축전염병발생(2)"/>
      <sheetName val="22.가축전염병예방주사(2)"/>
      <sheetName val="23.축산물위생관계업소"/>
      <sheetName val="24.도축검사"/>
      <sheetName val="26.배합사료생산(2)"/>
      <sheetName val="28.소유별임야면적"/>
      <sheetName val="29.임상별산림면적"/>
      <sheetName val="30.임상별임목축적"/>
      <sheetName val="31.임산물생산량"/>
      <sheetName val="32.사방사업"/>
      <sheetName val="33.조림"/>
      <sheetName val="34.산림피해"/>
      <sheetName val="35.어가및어가인구"/>
      <sheetName val="36.어선보유"/>
      <sheetName val="37.수산물어획고"/>
      <sheetName val="38.수산물가공품생산고"/>
      <sheetName val="39.수산물계통판매고"/>
      <sheetName val="39.수의사분포(2)"/>
      <sheetName val="40.수산업협동조합"/>
      <sheetName val="41.친환경 농산물 인증현황"/>
      <sheetName val="code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3.읍면동 세대및인구"/>
      <sheetName val="3-1행정구역별세대및인구"/>
      <sheetName val="6.주요 국적별 외국인 등록"/>
      <sheetName val="2.건축허가"/>
      <sheetName val="2-1.건축허가(용도별)"/>
      <sheetName val="14.건설장비"/>
      <sheetName val="1.자동차 등록(월별)"/>
      <sheetName val="1-1.자동차 등록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12.도로 (2007)"/>
      <sheetName val="13.도로시설물"/>
      <sheetName val="14.교량"/>
      <sheetName val="15.건설장비"/>
      <sheetName val="1.자동차 등록"/>
      <sheetName val="1-1.시군별 자동차 등록"/>
      <sheetName val="2.업종별 운수업체"/>
      <sheetName val="3.영업용 자동차 업종별 수송"/>
      <sheetName val="4.주차장 (2007)"/>
      <sheetName val="#REF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  <sheetName val="총액조회신탁"/>
      <sheetName val="0110원본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총액조회신탁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&amp;조회조건&amp;비은행(잠정)"/>
      <sheetName val="기준일자"/>
      <sheetName val="비은행(잠정)"/>
      <sheetName val="&amp;조회조건&amp;상호저축(2004)"/>
      <sheetName val="&amp;조회조건&amp;개발기관"/>
      <sheetName val="&amp;조회조건&amp;Sheet1"/>
      <sheetName val="&amp;조회조건&amp;신탁계정(합)"/>
      <sheetName val="신탁계정(합)"/>
      <sheetName val="총액조회신탁"/>
      <sheetName val="신탁계정"/>
      <sheetName val="개발기관"/>
      <sheetName val="&amp;조회조건&amp;신탁계정"/>
      <sheetName val="상호저축(2004)"/>
      <sheetName val="상호저축증감액(2004)"/>
      <sheetName val="&amp;조회조건&amp;투신(2004)"/>
      <sheetName val="투신(2004)"/>
      <sheetName val="투신증감액(2004)"/>
      <sheetName val="&amp;조회조건&amp;상호금융(2004)"/>
      <sheetName val="상호금융(2004)"/>
      <sheetName val="&amp;조회조건&amp;농협상호(확인)"/>
      <sheetName val="상호금융증감액(2004)"/>
      <sheetName val="&amp;조회조건&amp;신협(2004)"/>
      <sheetName val="&amp;조회조건&amp;신협(2005)"/>
      <sheetName val="신협(2005)"/>
      <sheetName val="신협증감액(2004)"/>
      <sheetName val="&amp;조회조건&amp;새마을(2004)"/>
      <sheetName val="새마을(2004)"/>
      <sheetName val="새마을증감액(2004)"/>
      <sheetName val="&amp;조회조건&amp;우체국예금"/>
      <sheetName val="우체국예금"/>
      <sheetName val="우체국증감액"/>
      <sheetName val="1 자원총괄"/>
    </sheetNames>
    <sheetDataSet>
      <sheetData sheetId="8">
        <row r="4">
          <cell r="E4" t="str">
            <v>(종금사)동양종금</v>
          </cell>
        </row>
        <row r="5">
          <cell r="A5" t="str">
            <v>금전신탁</v>
          </cell>
        </row>
        <row r="7">
          <cell r="A7" t="str">
            <v>원화대출금</v>
          </cell>
        </row>
        <row r="8">
          <cell r="E8" t="str">
            <v>ECOS-비은행-비은행총액자료 조회후 입수-종금사에 입력</v>
          </cell>
        </row>
        <row r="34">
          <cell r="A34" t="str">
            <v>합계</v>
          </cell>
        </row>
        <row r="35">
          <cell r="A35" t="str">
            <v>금전신탁</v>
          </cell>
          <cell r="B35">
            <v>4472</v>
          </cell>
          <cell r="C35">
            <v>1261</v>
          </cell>
        </row>
        <row r="36">
          <cell r="A36" t="str">
            <v>특정금전신탁</v>
          </cell>
          <cell r="B36">
            <v>4472</v>
          </cell>
          <cell r="C36">
            <v>1261</v>
          </cell>
        </row>
        <row r="37">
          <cell r="A37" t="str">
            <v>원화대출금</v>
          </cell>
          <cell r="B37">
            <v>0</v>
          </cell>
          <cell r="C37">
            <v>0</v>
          </cell>
        </row>
        <row r="38">
          <cell r="A38" t="str">
            <v>어음매입</v>
          </cell>
          <cell r="B38">
            <v>4472</v>
          </cell>
          <cell r="C38">
            <v>1261</v>
          </cell>
        </row>
        <row r="40">
          <cell r="A40" t="str">
            <v>ECOS-비은행-신탁계정 입력함</v>
          </cell>
        </row>
        <row r="41">
          <cell r="A41" t="str">
            <v>속보확정치의 신탁계정(수신-신탁), 여신-신탁(어음매입)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5.인구이동"/>
      <sheetName val="5-1.읍면동별인구이동"/>
      <sheetName val="6.주요 국적별 외국인 등록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12. 통근.통학 유형별 인구(12세이상)"/>
      <sheetName val="13. 상주(야간).주간인구"/>
      <sheetName val="14. 외국인 국적별 혼인 인구"/>
      <sheetName val="7.인구동태"/>
      <sheetName val="6.주요 국적별 외국인 등록현황"/>
      <sheetName val="10. 주택의점유형태별 가구(일반가구)"/>
      <sheetName val="15.외국인과의혼인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1.의료기관"/>
      <sheetName val="2.의료기관종사 의료인력"/>
      <sheetName val="3.보건소인력"/>
      <sheetName val="4.보건지소 및 보건진료소인력"/>
      <sheetName val="5.부정의료업자 단속실적"/>
      <sheetName val="5-1.부정의료기관 단속실적"/>
      <sheetName val="6.의약품등 제조업소 및 판매업소"/>
      <sheetName val="7.식품위생관계업소"/>
      <sheetName val="8.공중위생 관계업소"/>
      <sheetName val="9.예방접종"/>
      <sheetName val="10.법정전염병 발생 및 사망"/>
      <sheetName val="11.한센병 보건소등록"/>
      <sheetName val="12.결핵환자 보건소등록"/>
      <sheetName val="13. 보건소 구강보건 사업실적"/>
      <sheetName val="14.모자보건 사업실적"/>
      <sheetName val="15.건강보험 적용인구"/>
      <sheetName val="16.건강보험급여"/>
      <sheetName val="17.건강보험대상자 진료실적"/>
      <sheetName val="18.국민연금 가입자"/>
      <sheetName val="19. 국민연금 급여 지급현황"/>
      <sheetName val="20.국가보훈대상자"/>
      <sheetName val="21.국가보훈대상자 취업"/>
      <sheetName val="22.국가보훈대상 자녀취학"/>
      <sheetName val="23.사회복지시설"/>
      <sheetName val="24.노인여가 복지시설"/>
      <sheetName val="25.노인주거ㆍ의료복지시설"/>
      <sheetName val="26.재가노인 복지시설"/>
      <sheetName val="27.국민기초 생활보장 수급자"/>
      <sheetName val="28.여성복지시설"/>
      <sheetName val="29.여성폭력 상담"/>
      <sheetName val="30.소년소녀 가정현황"/>
      <sheetName val="31.아동 복지시설"/>
      <sheetName val="32.장애인 복지시설"/>
      <sheetName val="33.장애인 등록현황"/>
      <sheetName val="34.부랑인시설"/>
      <sheetName val="35.묘지 및 납골시설"/>
      <sheetName val="36.보건교육 실적"/>
      <sheetName val="37.보육시설"/>
      <sheetName val="38.방문간호 사업실적"/>
      <sheetName val="39. 저소득 모부자가정"/>
      <sheetName val="40. 자원봉사자현황"/>
    </sheetNames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3.아파트건립"/>
      <sheetName val="5.용도지구"/>
      <sheetName val="6.용도지역"/>
      <sheetName val="7.개발제한구역"/>
      <sheetName val="8.공원"/>
    </sheetNames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3.읍면동 세대및인구"/>
      <sheetName val="3-1행정구역별세대및인구"/>
      <sheetName val="6.주요 국적별 외국인 등록"/>
      <sheetName val="2.건축허가"/>
      <sheetName val="2-1.건축허가(용도별)"/>
      <sheetName val="14.건설장비"/>
      <sheetName val="1.자동차 등록(월별)"/>
      <sheetName val="1-1.자동차 등록"/>
    </sheetNames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4. 건축허가"/>
      <sheetName val="4-1.시군별 건축허가"/>
      <sheetName val="5.아파트 건립"/>
      <sheetName val="#REF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1.주택의 종류"/>
      <sheetName val="3.아파트건립"/>
      <sheetName val="5.용도지구"/>
      <sheetName val="6.용도지역"/>
      <sheetName val="7.개발제한구역"/>
      <sheetName val="8.공원"/>
      <sheetName val="1.주택현황및보급률"/>
      <sheetName val="6.용도지구"/>
      <sheetName val="7.용도지역"/>
      <sheetName val="8.개발제한구역"/>
      <sheetName val="9.공원"/>
      <sheetName val="16. 무허가 건축물"/>
      <sheetName val="~~8. 기존 무허가건물 정리, 9. 도시환경 정비사업~"/>
      <sheetName val="~~~7. 주택 재개발사업~~~"/>
      <sheetName val="#REF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1.공무원총괄"/>
      <sheetName val="2.본청및사업소공무원정원"/>
      <sheetName val="3.읍면동공무원(정원)"/>
      <sheetName val="5.퇴직사유별 공무원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4.경지면적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1-1.시군별 자동차 등록"/>
      <sheetName val="2.업종별 운수업체"/>
      <sheetName val="6.주차장"/>
      <sheetName val="8.관광사업체 등록"/>
      <sheetName val="9.주요관광지 방문객수"/>
      <sheetName val="10.해수욕장 이용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10원본"/>
      <sheetName val="0110(관서)"/>
      <sheetName val="0110(분석용)"/>
      <sheetName val="Sheet1"/>
      <sheetName val="일반통상"/>
      <sheetName val="보통소포"/>
      <sheetName val="배달"/>
      <sheetName val="증감"/>
      <sheetName val="활동단계별10월"/>
      <sheetName val="세입비"/>
      <sheetName val="활동단계별10월 (2)"/>
      <sheetName val="code"/>
    </sheetNames>
    <sheetDataSet>
      <sheetData sheetId="0">
        <row r="1">
          <cell r="A1" t="str">
            <v>DATE    </v>
          </cell>
          <cell r="B1" t="str">
            <v>POSTCODE</v>
          </cell>
          <cell r="C1" t="str">
            <v>관서순</v>
          </cell>
          <cell r="D1" t="str">
            <v>POSTNAME</v>
          </cell>
          <cell r="E1" t="str">
            <v>일반빠른  </v>
          </cell>
          <cell r="F1" t="str">
            <v>빠른요금  </v>
          </cell>
          <cell r="G1" t="str">
            <v>일반보통  </v>
          </cell>
          <cell r="H1" t="str">
            <v>보통요금  </v>
          </cell>
          <cell r="I1" t="str">
            <v>일반무료  </v>
          </cell>
          <cell r="J1" t="str">
            <v>일반통상  </v>
          </cell>
          <cell r="K1" t="str">
            <v>통상요금  </v>
          </cell>
          <cell r="L1" t="str">
            <v>특수빠른  </v>
          </cell>
          <cell r="M1" t="str">
            <v>빠른요금  </v>
          </cell>
          <cell r="N1" t="str">
            <v>특수보통  </v>
          </cell>
          <cell r="O1" t="str">
            <v>보통요금  </v>
          </cell>
          <cell r="P1" t="str">
            <v>특수무료  </v>
          </cell>
          <cell r="Q1" t="str">
            <v>특수통상  </v>
          </cell>
          <cell r="R1" t="str">
            <v>특수요금  </v>
          </cell>
          <cell r="S1" t="str">
            <v>일소빠른  </v>
          </cell>
          <cell r="T1" t="str">
            <v>빠른요금  </v>
          </cell>
          <cell r="U1" t="str">
            <v>일소보통  </v>
          </cell>
          <cell r="V1" t="str">
            <v>보통요금  </v>
          </cell>
          <cell r="W1" t="str">
            <v>일소무료  </v>
          </cell>
          <cell r="X1" t="str">
            <v>일반소포  </v>
          </cell>
          <cell r="Y1" t="str">
            <v>일소요금  </v>
          </cell>
          <cell r="Z1" t="str">
            <v>등소빠른  </v>
          </cell>
          <cell r="AA1" t="str">
            <v>빠른요금  </v>
          </cell>
          <cell r="AB1" t="str">
            <v>등소보통  </v>
          </cell>
          <cell r="AC1" t="str">
            <v>보통요금  </v>
          </cell>
          <cell r="AD1" t="str">
            <v>등소무료  </v>
          </cell>
          <cell r="AE1" t="str">
            <v>등기소포  </v>
          </cell>
          <cell r="AF1" t="str">
            <v>등소요금  </v>
          </cell>
          <cell r="AG1" t="str">
            <v>국내빠른  </v>
          </cell>
          <cell r="AH1" t="str">
            <v>빠른요금  </v>
          </cell>
          <cell r="AI1" t="str">
            <v>국내보통  </v>
          </cell>
          <cell r="AJ1" t="str">
            <v>보통요금  </v>
          </cell>
          <cell r="AK1" t="str">
            <v>국내무료  </v>
          </cell>
          <cell r="AL1" t="str">
            <v>국내접수  </v>
          </cell>
          <cell r="AM1" t="str">
            <v>국내요금  </v>
          </cell>
          <cell r="AN1" t="str">
            <v>전자우편  </v>
          </cell>
          <cell r="AO1" t="str">
            <v>전자요금  </v>
          </cell>
          <cell r="AP1" t="str">
            <v>군사우편  </v>
          </cell>
          <cell r="AQ1" t="str">
            <v>군사요금  </v>
          </cell>
          <cell r="AR1" t="str">
            <v>통화등기  </v>
          </cell>
          <cell r="AS1" t="str">
            <v>물품등기  </v>
          </cell>
          <cell r="AT1" t="str">
            <v>유가증권  </v>
          </cell>
          <cell r="AU1" t="str">
            <v>특사배달  </v>
          </cell>
          <cell r="AV1" t="str">
            <v>특별송달  </v>
          </cell>
          <cell r="AW1" t="str">
            <v>배달증명  </v>
          </cell>
          <cell r="AX1" t="str">
            <v>팩스전송  </v>
          </cell>
          <cell r="AY1" t="str">
            <v>전자우편  </v>
          </cell>
          <cell r="AZ1" t="str">
            <v>내용증명  </v>
          </cell>
          <cell r="BA1" t="str">
            <v>접수시각  </v>
          </cell>
          <cell r="BB1" t="str">
            <v>대금교환  </v>
          </cell>
          <cell r="BC1" t="str">
            <v>국내특급  </v>
          </cell>
          <cell r="BD1" t="str">
            <v>특급요금  </v>
          </cell>
          <cell r="BE1" t="str">
            <v>우편자루  </v>
          </cell>
          <cell r="BF1" t="str">
            <v>민원우편  </v>
          </cell>
          <cell r="BG1" t="str">
            <v>전신민원  </v>
          </cell>
          <cell r="BH1" t="str">
            <v>특사배달  </v>
          </cell>
          <cell r="BI1" t="str">
            <v>배달증명  </v>
          </cell>
          <cell r="BJ1" t="str">
            <v>방문소포  </v>
          </cell>
          <cell r="BK1" t="str">
            <v>방문요금  </v>
          </cell>
          <cell r="BL1" t="str">
            <v>합장소포  </v>
          </cell>
          <cell r="BM1" t="str">
            <v>접수시각  </v>
          </cell>
          <cell r="BN1" t="str">
            <v>대금교환  </v>
          </cell>
          <cell r="BO1" t="str">
            <v>국내특급  </v>
          </cell>
          <cell r="BP1" t="str">
            <v>특급요금  </v>
          </cell>
          <cell r="BQ1" t="str">
            <v>장정소포  </v>
          </cell>
          <cell r="BR1" t="str">
            <v>물품등기  </v>
          </cell>
          <cell r="BS1" t="str">
            <v>정기간    </v>
          </cell>
          <cell r="BT1" t="str">
            <v>다량우편  </v>
          </cell>
          <cell r="BU1" t="str">
            <v>여유우편  </v>
          </cell>
          <cell r="BV1" t="str">
            <v>서적우편  </v>
          </cell>
          <cell r="BW1" t="str">
            <v>소포우편  </v>
          </cell>
          <cell r="BX1" t="str">
            <v>감액합계  </v>
          </cell>
          <cell r="BY1" t="str">
            <v>일반서장  </v>
          </cell>
          <cell r="BZ1" t="str">
            <v>서장요금  </v>
          </cell>
          <cell r="CA1" t="str">
            <v>일반엽서  </v>
          </cell>
          <cell r="CB1" t="str">
            <v>엽서요금  </v>
          </cell>
          <cell r="CC1" t="str">
            <v>인쇄물    </v>
          </cell>
          <cell r="CD1" t="str">
            <v>인쇄요금  </v>
          </cell>
          <cell r="CE1" t="str">
            <v>소형포장  </v>
          </cell>
          <cell r="CF1" t="str">
            <v>포장요금  </v>
          </cell>
          <cell r="CG1" t="str">
            <v>항공서간  </v>
          </cell>
          <cell r="CH1" t="str">
            <v>서간요금  </v>
          </cell>
          <cell r="CI1" t="str">
            <v>일반통상  </v>
          </cell>
          <cell r="CJ1" t="str">
            <v>통상요금  </v>
          </cell>
          <cell r="CK1" t="str">
            <v>특수등기  </v>
          </cell>
          <cell r="CL1" t="str">
            <v>등기요금  </v>
          </cell>
          <cell r="CM1" t="str">
            <v>기록배달  </v>
          </cell>
          <cell r="CN1" t="str">
            <v>배달요금  </v>
          </cell>
          <cell r="CO1" t="str">
            <v>국제특급  </v>
          </cell>
          <cell r="CP1" t="str">
            <v>특급요금  </v>
          </cell>
          <cell r="CQ1" t="str">
            <v>특수통상  </v>
          </cell>
          <cell r="CR1" t="str">
            <v>통상요금  </v>
          </cell>
          <cell r="CS1" t="str">
            <v>소포보통  </v>
          </cell>
          <cell r="CT1" t="str">
            <v>보통요금  </v>
          </cell>
          <cell r="CU1" t="str">
            <v>보험소포  </v>
          </cell>
          <cell r="CV1" t="str">
            <v>보험요금  </v>
          </cell>
          <cell r="CW1" t="str">
            <v>소포합계  </v>
          </cell>
          <cell r="CX1" t="str">
            <v>합계요금  </v>
          </cell>
          <cell r="CY1" t="str">
            <v>국제총계  </v>
          </cell>
          <cell r="CZ1" t="str">
            <v>총계요금  </v>
          </cell>
          <cell r="DA1" t="str">
            <v>통상총계  </v>
          </cell>
          <cell r="DB1" t="str">
            <v>통상요금  </v>
          </cell>
          <cell r="DC1" t="str">
            <v>특수총계  </v>
          </cell>
          <cell r="DD1" t="str">
            <v>특수요금  </v>
          </cell>
          <cell r="DE1" t="str">
            <v>소포총계  </v>
          </cell>
          <cell r="DF1" t="str">
            <v>소포요금  </v>
          </cell>
          <cell r="DG1" t="str">
            <v>접수총계  </v>
          </cell>
          <cell r="DH1" t="str">
            <v>총계요금  </v>
          </cell>
          <cell r="DI1" t="str">
            <v>우편세입  </v>
          </cell>
          <cell r="DJ1" t="str">
            <v>별후일반  </v>
          </cell>
          <cell r="DK1" t="str">
            <v>일반요금  </v>
          </cell>
          <cell r="DL1" t="str">
            <v>별후특수  </v>
          </cell>
          <cell r="DM1" t="str">
            <v>특수요금  </v>
          </cell>
          <cell r="DN1" t="str">
            <v>별후소포  </v>
          </cell>
          <cell r="DO1" t="str">
            <v>소포요금  </v>
          </cell>
          <cell r="DP1" t="str">
            <v>별후합계  </v>
          </cell>
          <cell r="DQ1" t="str">
            <v>합계요금  </v>
          </cell>
          <cell r="DR1" t="str">
            <v>일반배달  </v>
          </cell>
          <cell r="DS1" t="str">
            <v>특수배달  </v>
          </cell>
          <cell r="DT1" t="str">
            <v>소포배달  </v>
          </cell>
          <cell r="DU1" t="str">
            <v>배달합계  </v>
          </cell>
          <cell r="DV1" t="str">
            <v>사서함    </v>
          </cell>
          <cell r="DW1" t="str">
            <v>시외배달  </v>
          </cell>
          <cell r="DX1" t="str">
            <v>국제우편  </v>
          </cell>
          <cell r="DY1" t="str">
            <v>수취인    </v>
          </cell>
          <cell r="DZ1" t="str">
            <v>일반재배  </v>
          </cell>
          <cell r="EA1" t="str">
            <v>특수재배  </v>
          </cell>
          <cell r="EB1" t="str">
            <v>소포재배  </v>
          </cell>
          <cell r="EC1" t="str">
            <v>재배합계  </v>
          </cell>
          <cell r="ED1" t="str">
            <v>일반반환  </v>
          </cell>
          <cell r="EE1" t="str">
            <v>특수반환  </v>
          </cell>
          <cell r="EF1" t="str">
            <v>소포반환  </v>
          </cell>
          <cell r="EG1" t="str">
            <v>반환합계  </v>
          </cell>
          <cell r="EH1" t="str">
            <v>일반불능  </v>
          </cell>
          <cell r="EI1" t="str">
            <v>특수불능  </v>
          </cell>
          <cell r="EJ1" t="str">
            <v>소포불능  </v>
          </cell>
          <cell r="EK1" t="str">
            <v>불능합계  </v>
          </cell>
          <cell r="EL1" t="str">
            <v>일반지환  </v>
          </cell>
          <cell r="EM1" t="str">
            <v>특수지환  </v>
          </cell>
          <cell r="EN1" t="str">
            <v>소포지환  </v>
          </cell>
          <cell r="EO1" t="str">
            <v>지환합계  </v>
          </cell>
          <cell r="EP1" t="str">
            <v>중계일반  </v>
          </cell>
          <cell r="EQ1" t="str">
            <v>중계특수  </v>
          </cell>
          <cell r="ER1" t="str">
            <v>중계소포  </v>
          </cell>
          <cell r="ES1" t="str">
            <v>중계합계  </v>
          </cell>
          <cell r="ET1" t="str">
            <v>도착자루  </v>
          </cell>
        </row>
        <row r="2">
          <cell r="A2" t="str">
            <v>0110</v>
          </cell>
          <cell r="B2" t="str">
            <v>3000104</v>
          </cell>
          <cell r="C2">
            <v>1</v>
          </cell>
          <cell r="D2" t="str">
            <v>대전우체국</v>
          </cell>
          <cell r="E2">
            <v>19349</v>
          </cell>
          <cell r="F2">
            <v>7127650</v>
          </cell>
          <cell r="G2">
            <v>1662443</v>
          </cell>
          <cell r="H2">
            <v>272468960</v>
          </cell>
          <cell r="I2">
            <v>1030</v>
          </cell>
          <cell r="J2">
            <v>1682822</v>
          </cell>
          <cell r="K2">
            <v>279596610</v>
          </cell>
          <cell r="L2">
            <v>27302</v>
          </cell>
          <cell r="M2">
            <v>41544890</v>
          </cell>
          <cell r="N2">
            <v>45657</v>
          </cell>
          <cell r="O2">
            <v>62000900</v>
          </cell>
          <cell r="P2">
            <v>4719</v>
          </cell>
          <cell r="Q2">
            <v>77678</v>
          </cell>
          <cell r="R2">
            <v>103545790</v>
          </cell>
          <cell r="S2">
            <v>136</v>
          </cell>
          <cell r="T2">
            <v>464000</v>
          </cell>
          <cell r="U2">
            <v>1936</v>
          </cell>
          <cell r="V2">
            <v>3215500</v>
          </cell>
          <cell r="W2">
            <v>0</v>
          </cell>
          <cell r="X2">
            <v>2072</v>
          </cell>
          <cell r="Y2">
            <v>3679500</v>
          </cell>
          <cell r="Z2">
            <v>10268</v>
          </cell>
          <cell r="AA2">
            <v>29053800</v>
          </cell>
          <cell r="AB2">
            <v>5542</v>
          </cell>
          <cell r="AC2">
            <v>14516500</v>
          </cell>
          <cell r="AD2">
            <v>93</v>
          </cell>
          <cell r="AE2">
            <v>15903</v>
          </cell>
          <cell r="AF2">
            <v>43570300</v>
          </cell>
          <cell r="AG2">
            <v>57055</v>
          </cell>
          <cell r="AH2">
            <v>78190340</v>
          </cell>
          <cell r="AI2">
            <v>1715578</v>
          </cell>
          <cell r="AJ2">
            <v>352201860</v>
          </cell>
          <cell r="AK2">
            <v>5842</v>
          </cell>
          <cell r="AL2">
            <v>1778475</v>
          </cell>
          <cell r="AM2">
            <v>430392200</v>
          </cell>
          <cell r="AN2">
            <v>11290</v>
          </cell>
          <cell r="AO2">
            <v>2251040</v>
          </cell>
          <cell r="AP2">
            <v>0</v>
          </cell>
          <cell r="AQ2">
            <v>0</v>
          </cell>
          <cell r="AR2">
            <v>84</v>
          </cell>
          <cell r="AS2">
            <v>7</v>
          </cell>
          <cell r="AT2">
            <v>4</v>
          </cell>
          <cell r="AU2">
            <v>0</v>
          </cell>
          <cell r="AV2">
            <v>0</v>
          </cell>
          <cell r="AW2">
            <v>1138</v>
          </cell>
          <cell r="AX2">
            <v>226</v>
          </cell>
          <cell r="AY2">
            <v>0</v>
          </cell>
          <cell r="AZ2">
            <v>3455</v>
          </cell>
          <cell r="BA2">
            <v>0</v>
          </cell>
          <cell r="BB2">
            <v>1</v>
          </cell>
          <cell r="BC2">
            <v>1752</v>
          </cell>
          <cell r="BD2">
            <v>1752000</v>
          </cell>
          <cell r="BE2">
            <v>0</v>
          </cell>
          <cell r="BF2">
            <v>87</v>
          </cell>
          <cell r="BG2">
            <v>0</v>
          </cell>
          <cell r="BH2">
            <v>0</v>
          </cell>
          <cell r="BI2">
            <v>5</v>
          </cell>
          <cell r="BJ2">
            <v>7983</v>
          </cell>
          <cell r="BK2">
            <v>20108700</v>
          </cell>
          <cell r="BL2">
            <v>0</v>
          </cell>
          <cell r="BM2">
            <v>0</v>
          </cell>
          <cell r="BN2">
            <v>5</v>
          </cell>
          <cell r="BO2">
            <v>290</v>
          </cell>
          <cell r="BP2">
            <v>290000</v>
          </cell>
          <cell r="BQ2">
            <v>0</v>
          </cell>
          <cell r="BR2">
            <v>0</v>
          </cell>
          <cell r="BS2">
            <v>136769</v>
          </cell>
          <cell r="BT2">
            <v>764580</v>
          </cell>
          <cell r="BU2">
            <v>0</v>
          </cell>
          <cell r="BV2">
            <v>3037</v>
          </cell>
          <cell r="BW2">
            <v>0</v>
          </cell>
          <cell r="BX2">
            <v>904386</v>
          </cell>
          <cell r="BY2">
            <v>1499</v>
          </cell>
          <cell r="BZ2">
            <v>975240</v>
          </cell>
          <cell r="CA2">
            <v>93</v>
          </cell>
          <cell r="CB2">
            <v>32550</v>
          </cell>
          <cell r="CC2">
            <v>26</v>
          </cell>
          <cell r="CD2">
            <v>172900</v>
          </cell>
          <cell r="CE2">
            <v>4</v>
          </cell>
          <cell r="CF2">
            <v>23900</v>
          </cell>
          <cell r="CG2">
            <v>5</v>
          </cell>
          <cell r="CH2">
            <v>2000</v>
          </cell>
          <cell r="CI2">
            <v>1627</v>
          </cell>
          <cell r="CJ2">
            <v>1206590</v>
          </cell>
          <cell r="CK2">
            <v>127</v>
          </cell>
          <cell r="CL2">
            <v>600060</v>
          </cell>
          <cell r="CM2">
            <v>0</v>
          </cell>
          <cell r="CN2">
            <v>0</v>
          </cell>
          <cell r="CO2">
            <v>681</v>
          </cell>
          <cell r="CP2">
            <v>28933700</v>
          </cell>
          <cell r="CQ2">
            <v>808</v>
          </cell>
          <cell r="CR2">
            <v>29533760</v>
          </cell>
          <cell r="CS2">
            <v>388</v>
          </cell>
          <cell r="CT2">
            <v>10656200</v>
          </cell>
          <cell r="CU2">
            <v>44</v>
          </cell>
          <cell r="CV2">
            <v>1553900</v>
          </cell>
          <cell r="CW2">
            <v>432</v>
          </cell>
          <cell r="CX2">
            <v>12210100</v>
          </cell>
          <cell r="CY2">
            <v>2867</v>
          </cell>
          <cell r="CZ2">
            <v>42950450</v>
          </cell>
          <cell r="DA2">
            <v>1684449</v>
          </cell>
          <cell r="DB2">
            <v>280803200</v>
          </cell>
          <cell r="DC2">
            <v>78486</v>
          </cell>
          <cell r="DD2">
            <v>133079550</v>
          </cell>
          <cell r="DE2">
            <v>18407</v>
          </cell>
          <cell r="DF2">
            <v>59459900</v>
          </cell>
          <cell r="DG2">
            <v>1781342</v>
          </cell>
          <cell r="DH2">
            <v>473342650</v>
          </cell>
          <cell r="DI2">
            <v>470013490</v>
          </cell>
          <cell r="DJ2">
            <v>1335502</v>
          </cell>
          <cell r="DK2">
            <v>218545030</v>
          </cell>
          <cell r="DL2">
            <v>10958</v>
          </cell>
          <cell r="DM2">
            <v>16786480</v>
          </cell>
          <cell r="DN2">
            <v>2783</v>
          </cell>
          <cell r="DO2">
            <v>5631000</v>
          </cell>
          <cell r="DP2">
            <v>1349243</v>
          </cell>
          <cell r="DQ2">
            <v>240962510</v>
          </cell>
          <cell r="DR2">
            <v>2452632</v>
          </cell>
          <cell r="DS2">
            <v>101078</v>
          </cell>
          <cell r="DT2">
            <v>17691</v>
          </cell>
          <cell r="DU2">
            <v>2571401</v>
          </cell>
          <cell r="DV2">
            <v>73454</v>
          </cell>
          <cell r="DW2">
            <v>98123</v>
          </cell>
          <cell r="DX2">
            <v>3749</v>
          </cell>
          <cell r="DY2">
            <v>2684</v>
          </cell>
          <cell r="DZ2">
            <v>2153</v>
          </cell>
          <cell r="EA2">
            <v>7927</v>
          </cell>
          <cell r="EB2">
            <v>569</v>
          </cell>
          <cell r="EC2">
            <v>10649</v>
          </cell>
          <cell r="ED2">
            <v>31816</v>
          </cell>
          <cell r="EE2">
            <v>10500</v>
          </cell>
          <cell r="EF2">
            <v>465</v>
          </cell>
          <cell r="EG2">
            <v>42781</v>
          </cell>
          <cell r="EH2">
            <v>196</v>
          </cell>
          <cell r="EI2">
            <v>330</v>
          </cell>
          <cell r="EJ2">
            <v>0</v>
          </cell>
          <cell r="EK2">
            <v>526</v>
          </cell>
          <cell r="EL2">
            <v>34165</v>
          </cell>
          <cell r="EM2">
            <v>18757</v>
          </cell>
          <cell r="EN2">
            <v>1034</v>
          </cell>
          <cell r="EO2">
            <v>53956</v>
          </cell>
          <cell r="EP2">
            <v>0</v>
          </cell>
          <cell r="EQ2">
            <v>0</v>
          </cell>
          <cell r="ER2">
            <v>0</v>
          </cell>
          <cell r="ES2">
            <v>0</v>
          </cell>
          <cell r="ET2">
            <v>17942</v>
          </cell>
        </row>
        <row r="3">
          <cell r="A3" t="str">
            <v>0110</v>
          </cell>
          <cell r="B3" t="str">
            <v>3011204</v>
          </cell>
          <cell r="C3">
            <v>2</v>
          </cell>
          <cell r="D3" t="str">
            <v>서대전우체국</v>
          </cell>
          <cell r="E3">
            <v>73609</v>
          </cell>
          <cell r="F3">
            <v>25068340</v>
          </cell>
          <cell r="G3">
            <v>1986963</v>
          </cell>
          <cell r="H3">
            <v>329655600</v>
          </cell>
          <cell r="I3">
            <v>2677</v>
          </cell>
          <cell r="J3">
            <v>2063249</v>
          </cell>
          <cell r="K3">
            <v>354723940</v>
          </cell>
          <cell r="L3">
            <v>32525</v>
          </cell>
          <cell r="M3">
            <v>43443070</v>
          </cell>
          <cell r="N3">
            <v>116613</v>
          </cell>
          <cell r="O3">
            <v>141974770</v>
          </cell>
          <cell r="P3">
            <v>6424</v>
          </cell>
          <cell r="Q3">
            <v>155562</v>
          </cell>
          <cell r="R3">
            <v>185417840</v>
          </cell>
          <cell r="S3">
            <v>27</v>
          </cell>
          <cell r="T3">
            <v>68500</v>
          </cell>
          <cell r="U3">
            <v>4315</v>
          </cell>
          <cell r="V3">
            <v>6720000</v>
          </cell>
          <cell r="W3">
            <v>0</v>
          </cell>
          <cell r="X3">
            <v>4342</v>
          </cell>
          <cell r="Y3">
            <v>6788500</v>
          </cell>
          <cell r="Z3">
            <v>8669</v>
          </cell>
          <cell r="AA3">
            <v>30675670</v>
          </cell>
          <cell r="AB3">
            <v>5618</v>
          </cell>
          <cell r="AC3">
            <v>14409750</v>
          </cell>
          <cell r="AD3">
            <v>146</v>
          </cell>
          <cell r="AE3">
            <v>14433</v>
          </cell>
          <cell r="AF3">
            <v>45085420</v>
          </cell>
          <cell r="AG3">
            <v>114830</v>
          </cell>
          <cell r="AH3">
            <v>99255580</v>
          </cell>
          <cell r="AI3">
            <v>2113509</v>
          </cell>
          <cell r="AJ3">
            <v>492760120</v>
          </cell>
          <cell r="AK3">
            <v>9247</v>
          </cell>
          <cell r="AL3">
            <v>2237586</v>
          </cell>
          <cell r="AM3">
            <v>592015700</v>
          </cell>
          <cell r="AN3">
            <v>37813</v>
          </cell>
          <cell r="AO3">
            <v>22013580</v>
          </cell>
          <cell r="AP3">
            <v>299</v>
          </cell>
          <cell r="AQ3">
            <v>25410</v>
          </cell>
          <cell r="AR3">
            <v>54</v>
          </cell>
          <cell r="AS3">
            <v>16</v>
          </cell>
          <cell r="AT3">
            <v>22</v>
          </cell>
          <cell r="AU3">
            <v>0</v>
          </cell>
          <cell r="AV3">
            <v>539</v>
          </cell>
          <cell r="AW3">
            <v>996</v>
          </cell>
          <cell r="AX3">
            <v>117</v>
          </cell>
          <cell r="AY3">
            <v>0</v>
          </cell>
          <cell r="AZ3">
            <v>2044</v>
          </cell>
          <cell r="BA3">
            <v>0</v>
          </cell>
          <cell r="BB3">
            <v>0</v>
          </cell>
          <cell r="BC3">
            <v>1646</v>
          </cell>
          <cell r="BD3">
            <v>1646000</v>
          </cell>
          <cell r="BE3">
            <v>0</v>
          </cell>
          <cell r="BF3">
            <v>430</v>
          </cell>
          <cell r="BG3">
            <v>0</v>
          </cell>
          <cell r="BH3">
            <v>0</v>
          </cell>
          <cell r="BI3">
            <v>0</v>
          </cell>
          <cell r="BJ3">
            <v>5648</v>
          </cell>
          <cell r="BK3">
            <v>19470300</v>
          </cell>
          <cell r="BL3">
            <v>0</v>
          </cell>
          <cell r="BM3">
            <v>0</v>
          </cell>
          <cell r="BN3">
            <v>0</v>
          </cell>
          <cell r="BO3">
            <v>321</v>
          </cell>
          <cell r="BP3">
            <v>321000</v>
          </cell>
          <cell r="BQ3">
            <v>0</v>
          </cell>
          <cell r="BR3">
            <v>4</v>
          </cell>
          <cell r="BS3">
            <v>176843</v>
          </cell>
          <cell r="BT3">
            <v>235943</v>
          </cell>
          <cell r="BU3">
            <v>74666</v>
          </cell>
          <cell r="BV3">
            <v>4024</v>
          </cell>
          <cell r="BW3">
            <v>0</v>
          </cell>
          <cell r="BX3">
            <v>491476</v>
          </cell>
          <cell r="BY3">
            <v>1353</v>
          </cell>
          <cell r="BZ3">
            <v>1999180</v>
          </cell>
          <cell r="CA3">
            <v>29</v>
          </cell>
          <cell r="CB3">
            <v>10150</v>
          </cell>
          <cell r="CC3">
            <v>36</v>
          </cell>
          <cell r="CD3">
            <v>206900</v>
          </cell>
          <cell r="CE3">
            <v>16</v>
          </cell>
          <cell r="CF3">
            <v>73100</v>
          </cell>
          <cell r="CG3">
            <v>0</v>
          </cell>
          <cell r="CH3">
            <v>0</v>
          </cell>
          <cell r="CI3">
            <v>1434</v>
          </cell>
          <cell r="CJ3">
            <v>2289330</v>
          </cell>
          <cell r="CK3">
            <v>51</v>
          </cell>
          <cell r="CL3">
            <v>214290</v>
          </cell>
          <cell r="CM3">
            <v>0</v>
          </cell>
          <cell r="CN3">
            <v>0</v>
          </cell>
          <cell r="CO3">
            <v>732</v>
          </cell>
          <cell r="CP3">
            <v>31469640</v>
          </cell>
          <cell r="CQ3">
            <v>783</v>
          </cell>
          <cell r="CR3">
            <v>31683930</v>
          </cell>
          <cell r="CS3">
            <v>249</v>
          </cell>
          <cell r="CT3">
            <v>6466200</v>
          </cell>
          <cell r="CU3">
            <v>30</v>
          </cell>
          <cell r="CV3">
            <v>1103500</v>
          </cell>
          <cell r="CW3">
            <v>279</v>
          </cell>
          <cell r="CX3">
            <v>7569700</v>
          </cell>
          <cell r="CY3">
            <v>2496</v>
          </cell>
          <cell r="CZ3">
            <v>41542960</v>
          </cell>
          <cell r="DA3">
            <v>2064683</v>
          </cell>
          <cell r="DB3">
            <v>357013270</v>
          </cell>
          <cell r="DC3">
            <v>156345</v>
          </cell>
          <cell r="DD3">
            <v>217101770</v>
          </cell>
          <cell r="DE3">
            <v>19054</v>
          </cell>
          <cell r="DF3">
            <v>59443620</v>
          </cell>
          <cell r="DG3">
            <v>2240082</v>
          </cell>
          <cell r="DH3">
            <v>633558660</v>
          </cell>
          <cell r="DI3">
            <v>575121620</v>
          </cell>
          <cell r="DJ3">
            <v>966752</v>
          </cell>
          <cell r="DK3">
            <v>168280980</v>
          </cell>
          <cell r="DL3">
            <v>50339</v>
          </cell>
          <cell r="DM3">
            <v>59639060</v>
          </cell>
          <cell r="DN3">
            <v>3650</v>
          </cell>
          <cell r="DO3">
            <v>12253990</v>
          </cell>
          <cell r="DP3">
            <v>1020741</v>
          </cell>
          <cell r="DQ3">
            <v>240174030</v>
          </cell>
          <cell r="DR3">
            <v>3401566</v>
          </cell>
          <cell r="DS3">
            <v>134532</v>
          </cell>
          <cell r="DT3">
            <v>35834</v>
          </cell>
          <cell r="DU3">
            <v>3571932</v>
          </cell>
          <cell r="DV3">
            <v>51658</v>
          </cell>
          <cell r="DW3">
            <v>63091</v>
          </cell>
          <cell r="DX3">
            <v>2467</v>
          </cell>
          <cell r="DY3">
            <v>2362</v>
          </cell>
          <cell r="DZ3">
            <v>2386</v>
          </cell>
          <cell r="EA3">
            <v>10024</v>
          </cell>
          <cell r="EB3">
            <v>1020</v>
          </cell>
          <cell r="EC3">
            <v>13430</v>
          </cell>
          <cell r="ED3">
            <v>45333</v>
          </cell>
          <cell r="EE3">
            <v>8843</v>
          </cell>
          <cell r="EF3">
            <v>503</v>
          </cell>
          <cell r="EG3">
            <v>54679</v>
          </cell>
          <cell r="EH3">
            <v>140</v>
          </cell>
          <cell r="EI3">
            <v>378</v>
          </cell>
          <cell r="EJ3">
            <v>3</v>
          </cell>
          <cell r="EK3">
            <v>521</v>
          </cell>
          <cell r="EL3">
            <v>47859</v>
          </cell>
          <cell r="EM3">
            <v>19245</v>
          </cell>
          <cell r="EN3">
            <v>1526</v>
          </cell>
          <cell r="EO3">
            <v>68630</v>
          </cell>
          <cell r="EP3">
            <v>0</v>
          </cell>
          <cell r="EQ3">
            <v>0</v>
          </cell>
          <cell r="ER3">
            <v>0</v>
          </cell>
          <cell r="ES3">
            <v>0</v>
          </cell>
          <cell r="ET3">
            <v>35756</v>
          </cell>
        </row>
        <row r="4">
          <cell r="A4" t="str">
            <v>0110</v>
          </cell>
          <cell r="B4" t="str">
            <v>3053014</v>
          </cell>
          <cell r="C4">
            <v>3</v>
          </cell>
          <cell r="D4" t="str">
            <v>대전유성</v>
          </cell>
          <cell r="E4">
            <v>33363</v>
          </cell>
          <cell r="F4">
            <v>14925010</v>
          </cell>
          <cell r="G4">
            <v>1585462</v>
          </cell>
          <cell r="H4">
            <v>296320500</v>
          </cell>
          <cell r="I4">
            <v>45</v>
          </cell>
          <cell r="J4">
            <v>1618870</v>
          </cell>
          <cell r="K4">
            <v>311245510</v>
          </cell>
          <cell r="L4">
            <v>79228</v>
          </cell>
          <cell r="M4">
            <v>124425860</v>
          </cell>
          <cell r="N4">
            <v>219807</v>
          </cell>
          <cell r="O4">
            <v>323068340</v>
          </cell>
          <cell r="P4">
            <v>8576</v>
          </cell>
          <cell r="Q4">
            <v>307611</v>
          </cell>
          <cell r="R4">
            <v>447494200</v>
          </cell>
          <cell r="S4">
            <v>108</v>
          </cell>
          <cell r="T4">
            <v>277220</v>
          </cell>
          <cell r="U4">
            <v>5264</v>
          </cell>
          <cell r="V4">
            <v>8555100</v>
          </cell>
          <cell r="W4">
            <v>15</v>
          </cell>
          <cell r="X4">
            <v>5387</v>
          </cell>
          <cell r="Y4">
            <v>8832320</v>
          </cell>
          <cell r="Z4">
            <v>20006</v>
          </cell>
          <cell r="AA4">
            <v>68374850</v>
          </cell>
          <cell r="AB4">
            <v>10150</v>
          </cell>
          <cell r="AC4">
            <v>27053090</v>
          </cell>
          <cell r="AD4">
            <v>282</v>
          </cell>
          <cell r="AE4">
            <v>30438</v>
          </cell>
          <cell r="AF4">
            <v>95427940</v>
          </cell>
          <cell r="AG4">
            <v>132705</v>
          </cell>
          <cell r="AH4">
            <v>208002940</v>
          </cell>
          <cell r="AI4">
            <v>1820683</v>
          </cell>
          <cell r="AJ4">
            <v>654997030</v>
          </cell>
          <cell r="AK4">
            <v>8918</v>
          </cell>
          <cell r="AL4">
            <v>1962306</v>
          </cell>
          <cell r="AM4">
            <v>862999970</v>
          </cell>
          <cell r="AN4">
            <v>28215</v>
          </cell>
          <cell r="AO4">
            <v>7363800</v>
          </cell>
          <cell r="AP4">
            <v>5801</v>
          </cell>
          <cell r="AQ4">
            <v>493080</v>
          </cell>
          <cell r="AR4">
            <v>264</v>
          </cell>
          <cell r="AS4">
            <v>17</v>
          </cell>
          <cell r="AT4">
            <v>15</v>
          </cell>
          <cell r="AU4">
            <v>0</v>
          </cell>
          <cell r="AV4">
            <v>53036</v>
          </cell>
          <cell r="AW4">
            <v>1890</v>
          </cell>
          <cell r="AX4">
            <v>24</v>
          </cell>
          <cell r="AY4">
            <v>0</v>
          </cell>
          <cell r="AZ4">
            <v>4954</v>
          </cell>
          <cell r="BA4">
            <v>0</v>
          </cell>
          <cell r="BB4">
            <v>0</v>
          </cell>
          <cell r="BC4">
            <v>4309</v>
          </cell>
          <cell r="BD4">
            <v>4309000</v>
          </cell>
          <cell r="BE4">
            <v>0</v>
          </cell>
          <cell r="BF4">
            <v>507</v>
          </cell>
          <cell r="BG4">
            <v>0</v>
          </cell>
          <cell r="BH4">
            <v>0</v>
          </cell>
          <cell r="BI4">
            <v>16</v>
          </cell>
          <cell r="BJ4">
            <v>11898</v>
          </cell>
          <cell r="BK4">
            <v>36390530</v>
          </cell>
          <cell r="BL4">
            <v>1</v>
          </cell>
          <cell r="BM4">
            <v>0</v>
          </cell>
          <cell r="BN4">
            <v>0</v>
          </cell>
          <cell r="BO4">
            <v>579</v>
          </cell>
          <cell r="BP4">
            <v>579000</v>
          </cell>
          <cell r="BQ4">
            <v>0</v>
          </cell>
          <cell r="BR4">
            <v>0</v>
          </cell>
          <cell r="BS4">
            <v>113033</v>
          </cell>
          <cell r="BT4">
            <v>204559</v>
          </cell>
          <cell r="BU4">
            <v>0</v>
          </cell>
          <cell r="BV4">
            <v>11456</v>
          </cell>
          <cell r="BW4">
            <v>7</v>
          </cell>
          <cell r="BX4">
            <v>329055</v>
          </cell>
          <cell r="BY4">
            <v>4185</v>
          </cell>
          <cell r="BZ4">
            <v>4693460</v>
          </cell>
          <cell r="CA4">
            <v>329</v>
          </cell>
          <cell r="CB4">
            <v>115150</v>
          </cell>
          <cell r="CC4">
            <v>3510</v>
          </cell>
          <cell r="CD4">
            <v>4838250</v>
          </cell>
          <cell r="CE4">
            <v>51</v>
          </cell>
          <cell r="CF4">
            <v>404600</v>
          </cell>
          <cell r="CG4">
            <v>25</v>
          </cell>
          <cell r="CH4">
            <v>10000</v>
          </cell>
          <cell r="CI4">
            <v>8100</v>
          </cell>
          <cell r="CJ4">
            <v>10061460</v>
          </cell>
          <cell r="CK4">
            <v>570</v>
          </cell>
          <cell r="CL4">
            <v>2055260</v>
          </cell>
          <cell r="CM4">
            <v>0</v>
          </cell>
          <cell r="CN4">
            <v>0</v>
          </cell>
          <cell r="CO4">
            <v>1766</v>
          </cell>
          <cell r="CP4">
            <v>64281150</v>
          </cell>
          <cell r="CQ4">
            <v>2336</v>
          </cell>
          <cell r="CR4">
            <v>66336410</v>
          </cell>
          <cell r="CS4">
            <v>888</v>
          </cell>
          <cell r="CT4">
            <v>24927600</v>
          </cell>
          <cell r="CU4">
            <v>344</v>
          </cell>
          <cell r="CV4">
            <v>11696000</v>
          </cell>
          <cell r="CW4">
            <v>1232</v>
          </cell>
          <cell r="CX4">
            <v>36623600</v>
          </cell>
          <cell r="CY4">
            <v>11668</v>
          </cell>
          <cell r="CZ4">
            <v>113021470</v>
          </cell>
          <cell r="DA4">
            <v>1626970</v>
          </cell>
          <cell r="DB4">
            <v>321306970</v>
          </cell>
          <cell r="DC4">
            <v>309947</v>
          </cell>
          <cell r="DD4">
            <v>513830610</v>
          </cell>
          <cell r="DE4">
            <v>37057</v>
          </cell>
          <cell r="DF4">
            <v>140883860</v>
          </cell>
          <cell r="DG4">
            <v>1973974</v>
          </cell>
          <cell r="DH4">
            <v>976021440</v>
          </cell>
          <cell r="DI4">
            <v>941521440</v>
          </cell>
          <cell r="DJ4">
            <v>1199997</v>
          </cell>
          <cell r="DK4">
            <v>249788700</v>
          </cell>
          <cell r="DL4">
            <v>133142</v>
          </cell>
          <cell r="DM4">
            <v>221774630</v>
          </cell>
          <cell r="DN4">
            <v>6400</v>
          </cell>
          <cell r="DO4">
            <v>36008090</v>
          </cell>
          <cell r="DP4">
            <v>1339539</v>
          </cell>
          <cell r="DQ4">
            <v>507571420</v>
          </cell>
          <cell r="DR4">
            <v>6833907</v>
          </cell>
          <cell r="DS4">
            <v>271341</v>
          </cell>
          <cell r="DT4">
            <v>48813</v>
          </cell>
          <cell r="DU4">
            <v>7154061</v>
          </cell>
          <cell r="DV4">
            <v>531606</v>
          </cell>
          <cell r="DW4">
            <v>945742</v>
          </cell>
          <cell r="DX4">
            <v>39630</v>
          </cell>
          <cell r="DY4">
            <v>7004</v>
          </cell>
          <cell r="DZ4">
            <v>947</v>
          </cell>
          <cell r="EA4">
            <v>99768</v>
          </cell>
          <cell r="EB4">
            <v>11105</v>
          </cell>
          <cell r="EC4">
            <v>111820</v>
          </cell>
          <cell r="ED4">
            <v>40349</v>
          </cell>
          <cell r="EE4">
            <v>14955</v>
          </cell>
          <cell r="EF4">
            <v>11468</v>
          </cell>
          <cell r="EG4">
            <v>66772</v>
          </cell>
          <cell r="EH4">
            <v>728</v>
          </cell>
          <cell r="EI4">
            <v>1060</v>
          </cell>
          <cell r="EJ4">
            <v>0</v>
          </cell>
          <cell r="EK4">
            <v>1788</v>
          </cell>
          <cell r="EL4">
            <v>42024</v>
          </cell>
          <cell r="EM4">
            <v>115783</v>
          </cell>
          <cell r="EN4">
            <v>22573</v>
          </cell>
          <cell r="EO4">
            <v>180380</v>
          </cell>
          <cell r="EP4">
            <v>0</v>
          </cell>
          <cell r="EQ4">
            <v>0</v>
          </cell>
          <cell r="ER4">
            <v>0</v>
          </cell>
          <cell r="ES4">
            <v>0</v>
          </cell>
          <cell r="ET4">
            <v>18878</v>
          </cell>
        </row>
        <row r="5">
          <cell r="A5" t="str">
            <v>0110</v>
          </cell>
          <cell r="B5" t="str">
            <v>3062204</v>
          </cell>
          <cell r="C5">
            <v>4</v>
          </cell>
          <cell r="D5" t="str">
            <v>대전대덕</v>
          </cell>
          <cell r="E5">
            <v>18562</v>
          </cell>
          <cell r="F5">
            <v>6540120</v>
          </cell>
          <cell r="G5">
            <v>807295</v>
          </cell>
          <cell r="H5">
            <v>137128530</v>
          </cell>
          <cell r="I5">
            <v>10</v>
          </cell>
          <cell r="J5">
            <v>825867</v>
          </cell>
          <cell r="K5">
            <v>143668650</v>
          </cell>
          <cell r="L5">
            <v>35284</v>
          </cell>
          <cell r="M5">
            <v>54526790</v>
          </cell>
          <cell r="N5">
            <v>32960</v>
          </cell>
          <cell r="O5">
            <v>42041070</v>
          </cell>
          <cell r="P5">
            <v>760</v>
          </cell>
          <cell r="Q5">
            <v>69004</v>
          </cell>
          <cell r="R5">
            <v>96567860</v>
          </cell>
          <cell r="S5">
            <v>5</v>
          </cell>
          <cell r="T5">
            <v>13000</v>
          </cell>
          <cell r="U5">
            <v>405</v>
          </cell>
          <cell r="V5">
            <v>609500</v>
          </cell>
          <cell r="W5">
            <v>0</v>
          </cell>
          <cell r="X5">
            <v>410</v>
          </cell>
          <cell r="Y5">
            <v>622500</v>
          </cell>
          <cell r="Z5">
            <v>10729</v>
          </cell>
          <cell r="AA5">
            <v>27361670</v>
          </cell>
          <cell r="AB5">
            <v>2405</v>
          </cell>
          <cell r="AC5">
            <v>6371000</v>
          </cell>
          <cell r="AD5">
            <v>6</v>
          </cell>
          <cell r="AE5">
            <v>13140</v>
          </cell>
          <cell r="AF5">
            <v>33732670</v>
          </cell>
          <cell r="AG5">
            <v>64580</v>
          </cell>
          <cell r="AH5">
            <v>88441580</v>
          </cell>
          <cell r="AI5">
            <v>843065</v>
          </cell>
          <cell r="AJ5">
            <v>186150100</v>
          </cell>
          <cell r="AK5">
            <v>776</v>
          </cell>
          <cell r="AL5">
            <v>908421</v>
          </cell>
          <cell r="AM5">
            <v>274591680</v>
          </cell>
          <cell r="AN5">
            <v>26922</v>
          </cell>
          <cell r="AO5">
            <v>6726610</v>
          </cell>
          <cell r="AP5">
            <v>108</v>
          </cell>
          <cell r="AQ5">
            <v>9180</v>
          </cell>
          <cell r="AR5">
            <v>180</v>
          </cell>
          <cell r="AS5">
            <v>5</v>
          </cell>
          <cell r="AT5">
            <v>5</v>
          </cell>
          <cell r="AU5">
            <v>0</v>
          </cell>
          <cell r="AV5">
            <v>33</v>
          </cell>
          <cell r="AW5">
            <v>1572</v>
          </cell>
          <cell r="AX5">
            <v>106</v>
          </cell>
          <cell r="AY5">
            <v>0</v>
          </cell>
          <cell r="AZ5">
            <v>1357</v>
          </cell>
          <cell r="BA5">
            <v>0</v>
          </cell>
          <cell r="BB5">
            <v>0</v>
          </cell>
          <cell r="BC5">
            <v>1189</v>
          </cell>
          <cell r="BD5">
            <v>1189000</v>
          </cell>
          <cell r="BE5">
            <v>0</v>
          </cell>
          <cell r="BF5">
            <v>94</v>
          </cell>
          <cell r="BG5">
            <v>0</v>
          </cell>
          <cell r="BH5">
            <v>0</v>
          </cell>
          <cell r="BI5">
            <v>5</v>
          </cell>
          <cell r="BJ5">
            <v>8389</v>
          </cell>
          <cell r="BK5">
            <v>18618140</v>
          </cell>
          <cell r="BL5">
            <v>1</v>
          </cell>
          <cell r="BM5">
            <v>0</v>
          </cell>
          <cell r="BN5">
            <v>0</v>
          </cell>
          <cell r="BO5">
            <v>110</v>
          </cell>
          <cell r="BP5">
            <v>110000</v>
          </cell>
          <cell r="BQ5">
            <v>0</v>
          </cell>
          <cell r="BR5">
            <v>0</v>
          </cell>
          <cell r="BS5">
            <v>13223</v>
          </cell>
          <cell r="BT5">
            <v>302032</v>
          </cell>
          <cell r="BU5">
            <v>0</v>
          </cell>
          <cell r="BV5">
            <v>2021</v>
          </cell>
          <cell r="BW5">
            <v>0</v>
          </cell>
          <cell r="BX5">
            <v>317276</v>
          </cell>
          <cell r="BY5">
            <v>1397</v>
          </cell>
          <cell r="BZ5">
            <v>3606500</v>
          </cell>
          <cell r="CA5">
            <v>172</v>
          </cell>
          <cell r="CB5">
            <v>60200</v>
          </cell>
          <cell r="CC5">
            <v>69</v>
          </cell>
          <cell r="CD5">
            <v>76330</v>
          </cell>
          <cell r="CE5">
            <v>2</v>
          </cell>
          <cell r="CF5">
            <v>5200</v>
          </cell>
          <cell r="CG5">
            <v>0</v>
          </cell>
          <cell r="CH5">
            <v>0</v>
          </cell>
          <cell r="CI5">
            <v>1640</v>
          </cell>
          <cell r="CJ5">
            <v>3748230</v>
          </cell>
          <cell r="CK5">
            <v>108</v>
          </cell>
          <cell r="CL5">
            <v>356750</v>
          </cell>
          <cell r="CM5">
            <v>0</v>
          </cell>
          <cell r="CN5">
            <v>0</v>
          </cell>
          <cell r="CO5">
            <v>475</v>
          </cell>
          <cell r="CP5">
            <v>17568900</v>
          </cell>
          <cell r="CQ5">
            <v>583</v>
          </cell>
          <cell r="CR5">
            <v>17925650</v>
          </cell>
          <cell r="CS5">
            <v>232</v>
          </cell>
          <cell r="CT5">
            <v>6393300</v>
          </cell>
          <cell r="CU5">
            <v>12</v>
          </cell>
          <cell r="CV5">
            <v>441400</v>
          </cell>
          <cell r="CW5">
            <v>244</v>
          </cell>
          <cell r="CX5">
            <v>6834700</v>
          </cell>
          <cell r="CY5">
            <v>2467</v>
          </cell>
          <cell r="CZ5">
            <v>28508580</v>
          </cell>
          <cell r="DA5">
            <v>827507</v>
          </cell>
          <cell r="DB5">
            <v>147416880</v>
          </cell>
          <cell r="DC5">
            <v>69587</v>
          </cell>
          <cell r="DD5">
            <v>114493510</v>
          </cell>
          <cell r="DE5">
            <v>13794</v>
          </cell>
          <cell r="DF5">
            <v>41189870</v>
          </cell>
          <cell r="DG5">
            <v>910888</v>
          </cell>
          <cell r="DH5">
            <v>303100260</v>
          </cell>
          <cell r="DI5">
            <v>289476800</v>
          </cell>
          <cell r="DJ5">
            <v>502338</v>
          </cell>
          <cell r="DK5">
            <v>81371140</v>
          </cell>
          <cell r="DL5">
            <v>9114</v>
          </cell>
          <cell r="DM5">
            <v>19374470</v>
          </cell>
          <cell r="DN5">
            <v>3389</v>
          </cell>
          <cell r="DO5">
            <v>6309000</v>
          </cell>
          <cell r="DP5">
            <v>514841</v>
          </cell>
          <cell r="DQ5">
            <v>107054610</v>
          </cell>
          <cell r="DR5">
            <v>2528000</v>
          </cell>
          <cell r="DS5">
            <v>94732</v>
          </cell>
          <cell r="DT5">
            <v>12595</v>
          </cell>
          <cell r="DU5">
            <v>2635327</v>
          </cell>
          <cell r="DV5">
            <v>2334</v>
          </cell>
          <cell r="DW5">
            <v>0</v>
          </cell>
          <cell r="DX5">
            <v>2354</v>
          </cell>
          <cell r="DY5">
            <v>0</v>
          </cell>
          <cell r="DZ5">
            <v>1773</v>
          </cell>
          <cell r="EA5">
            <v>51</v>
          </cell>
          <cell r="EB5">
            <v>593</v>
          </cell>
          <cell r="EC5">
            <v>2417</v>
          </cell>
          <cell r="ED5">
            <v>30940</v>
          </cell>
          <cell r="EE5">
            <v>7903</v>
          </cell>
          <cell r="EF5">
            <v>127</v>
          </cell>
          <cell r="EG5">
            <v>38970</v>
          </cell>
          <cell r="EH5">
            <v>159</v>
          </cell>
          <cell r="EI5">
            <v>14</v>
          </cell>
          <cell r="EJ5">
            <v>0</v>
          </cell>
          <cell r="EK5">
            <v>173</v>
          </cell>
          <cell r="EL5">
            <v>32872</v>
          </cell>
          <cell r="EM5">
            <v>7968</v>
          </cell>
          <cell r="EN5">
            <v>720</v>
          </cell>
          <cell r="EO5">
            <v>41560</v>
          </cell>
          <cell r="EP5">
            <v>0</v>
          </cell>
          <cell r="EQ5">
            <v>0</v>
          </cell>
          <cell r="ER5">
            <v>0</v>
          </cell>
          <cell r="ES5">
            <v>0</v>
          </cell>
          <cell r="ET5">
            <v>13775</v>
          </cell>
        </row>
        <row r="6">
          <cell r="A6" t="str">
            <v>0110</v>
          </cell>
          <cell r="B6" t="str">
            <v>3128005</v>
          </cell>
          <cell r="C6">
            <v>13</v>
          </cell>
          <cell r="D6" t="str">
            <v>금산우체국</v>
          </cell>
          <cell r="E6">
            <v>4455</v>
          </cell>
          <cell r="F6">
            <v>1596420</v>
          </cell>
          <cell r="G6">
            <v>261243</v>
          </cell>
          <cell r="H6">
            <v>49256610</v>
          </cell>
          <cell r="I6">
            <v>305</v>
          </cell>
          <cell r="J6">
            <v>266003</v>
          </cell>
          <cell r="K6">
            <v>50853030</v>
          </cell>
          <cell r="L6">
            <v>4659</v>
          </cell>
          <cell r="M6">
            <v>9570110</v>
          </cell>
          <cell r="N6">
            <v>10186</v>
          </cell>
          <cell r="O6">
            <v>11995410</v>
          </cell>
          <cell r="P6">
            <v>782</v>
          </cell>
          <cell r="Q6">
            <v>15627</v>
          </cell>
          <cell r="R6">
            <v>21565520</v>
          </cell>
          <cell r="S6">
            <v>0</v>
          </cell>
          <cell r="T6">
            <v>0</v>
          </cell>
          <cell r="U6">
            <v>2120</v>
          </cell>
          <cell r="V6">
            <v>3180000</v>
          </cell>
          <cell r="W6">
            <v>1</v>
          </cell>
          <cell r="X6">
            <v>2121</v>
          </cell>
          <cell r="Y6">
            <v>3180000</v>
          </cell>
          <cell r="Z6">
            <v>3837</v>
          </cell>
          <cell r="AA6">
            <v>14600170</v>
          </cell>
          <cell r="AB6">
            <v>3660</v>
          </cell>
          <cell r="AC6">
            <v>9694650</v>
          </cell>
          <cell r="AD6">
            <v>10</v>
          </cell>
          <cell r="AE6">
            <v>7507</v>
          </cell>
          <cell r="AF6">
            <v>24294820</v>
          </cell>
          <cell r="AG6">
            <v>12951</v>
          </cell>
          <cell r="AH6">
            <v>25766700</v>
          </cell>
          <cell r="AI6">
            <v>277209</v>
          </cell>
          <cell r="AJ6">
            <v>74126670</v>
          </cell>
          <cell r="AK6">
            <v>1098</v>
          </cell>
          <cell r="AL6">
            <v>291258</v>
          </cell>
          <cell r="AM6">
            <v>99893370</v>
          </cell>
          <cell r="AN6">
            <v>1701</v>
          </cell>
          <cell r="AO6">
            <v>445780</v>
          </cell>
          <cell r="AP6">
            <v>37</v>
          </cell>
          <cell r="AQ6">
            <v>3140</v>
          </cell>
          <cell r="AR6">
            <v>340</v>
          </cell>
          <cell r="AS6">
            <v>2</v>
          </cell>
          <cell r="AT6">
            <v>4</v>
          </cell>
          <cell r="AU6">
            <v>0</v>
          </cell>
          <cell r="AV6">
            <v>428</v>
          </cell>
          <cell r="AW6">
            <v>125</v>
          </cell>
          <cell r="AX6">
            <v>215</v>
          </cell>
          <cell r="AY6">
            <v>0</v>
          </cell>
          <cell r="AZ6">
            <v>339</v>
          </cell>
          <cell r="BA6">
            <v>0</v>
          </cell>
          <cell r="BB6">
            <v>0</v>
          </cell>
          <cell r="BC6">
            <v>17</v>
          </cell>
          <cell r="BD6">
            <v>17000</v>
          </cell>
          <cell r="BE6">
            <v>0</v>
          </cell>
          <cell r="BF6">
            <v>6</v>
          </cell>
          <cell r="BG6">
            <v>0</v>
          </cell>
          <cell r="BH6">
            <v>0</v>
          </cell>
          <cell r="BI6">
            <v>0</v>
          </cell>
          <cell r="BJ6">
            <v>2388</v>
          </cell>
          <cell r="BK6">
            <v>8767000</v>
          </cell>
          <cell r="BL6">
            <v>17</v>
          </cell>
          <cell r="BM6">
            <v>0</v>
          </cell>
          <cell r="BN6">
            <v>0</v>
          </cell>
          <cell r="BO6">
            <v>2</v>
          </cell>
          <cell r="BP6">
            <v>2000</v>
          </cell>
          <cell r="BQ6">
            <v>0</v>
          </cell>
          <cell r="BR6">
            <v>0</v>
          </cell>
          <cell r="BS6">
            <v>11546</v>
          </cell>
          <cell r="BT6">
            <v>12257</v>
          </cell>
          <cell r="BU6">
            <v>0</v>
          </cell>
          <cell r="BV6">
            <v>0</v>
          </cell>
          <cell r="BW6">
            <v>0</v>
          </cell>
          <cell r="BX6">
            <v>23803</v>
          </cell>
          <cell r="BY6">
            <v>312</v>
          </cell>
          <cell r="BZ6">
            <v>157260</v>
          </cell>
          <cell r="CA6">
            <v>0</v>
          </cell>
          <cell r="CB6">
            <v>0</v>
          </cell>
          <cell r="CC6">
            <v>0</v>
          </cell>
          <cell r="CD6">
            <v>0</v>
          </cell>
          <cell r="CE6">
            <v>16</v>
          </cell>
          <cell r="CF6">
            <v>44000</v>
          </cell>
          <cell r="CG6">
            <v>1</v>
          </cell>
          <cell r="CH6">
            <v>400</v>
          </cell>
          <cell r="CI6">
            <v>329</v>
          </cell>
          <cell r="CJ6">
            <v>201660</v>
          </cell>
          <cell r="CK6">
            <v>11</v>
          </cell>
          <cell r="CL6">
            <v>76900</v>
          </cell>
          <cell r="CM6">
            <v>0</v>
          </cell>
          <cell r="CN6">
            <v>0</v>
          </cell>
          <cell r="CO6">
            <v>222</v>
          </cell>
          <cell r="CP6">
            <v>10083430</v>
          </cell>
          <cell r="CQ6">
            <v>233</v>
          </cell>
          <cell r="CR6">
            <v>10160330</v>
          </cell>
          <cell r="CS6">
            <v>81</v>
          </cell>
          <cell r="CT6">
            <v>2312300</v>
          </cell>
          <cell r="CU6">
            <v>0</v>
          </cell>
          <cell r="CV6">
            <v>0</v>
          </cell>
          <cell r="CW6">
            <v>81</v>
          </cell>
          <cell r="CX6">
            <v>2312300</v>
          </cell>
          <cell r="CY6">
            <v>643</v>
          </cell>
          <cell r="CZ6">
            <v>12674290</v>
          </cell>
          <cell r="DA6">
            <v>266332</v>
          </cell>
          <cell r="DB6">
            <v>51054690</v>
          </cell>
          <cell r="DC6">
            <v>15860</v>
          </cell>
          <cell r="DD6">
            <v>31725850</v>
          </cell>
          <cell r="DE6">
            <v>9709</v>
          </cell>
          <cell r="DF6">
            <v>29787120</v>
          </cell>
          <cell r="DG6">
            <v>291901</v>
          </cell>
          <cell r="DH6">
            <v>112567660</v>
          </cell>
          <cell r="DI6">
            <v>103660700</v>
          </cell>
          <cell r="DJ6">
            <v>107643</v>
          </cell>
          <cell r="DK6">
            <v>22628450</v>
          </cell>
          <cell r="DL6">
            <v>5173</v>
          </cell>
          <cell r="DM6">
            <v>10408260</v>
          </cell>
          <cell r="DN6">
            <v>282</v>
          </cell>
          <cell r="DO6">
            <v>915800</v>
          </cell>
          <cell r="DP6">
            <v>113098</v>
          </cell>
          <cell r="DQ6">
            <v>33952510</v>
          </cell>
          <cell r="DR6">
            <v>584103</v>
          </cell>
          <cell r="DS6">
            <v>27045</v>
          </cell>
          <cell r="DT6">
            <v>3781</v>
          </cell>
          <cell r="DU6">
            <v>614929</v>
          </cell>
          <cell r="DV6">
            <v>1323</v>
          </cell>
          <cell r="DW6">
            <v>612432</v>
          </cell>
          <cell r="DX6">
            <v>943</v>
          </cell>
          <cell r="DY6">
            <v>231</v>
          </cell>
          <cell r="DZ6">
            <v>1223</v>
          </cell>
          <cell r="EA6">
            <v>3461</v>
          </cell>
          <cell r="EB6">
            <v>142</v>
          </cell>
          <cell r="EC6">
            <v>4826</v>
          </cell>
          <cell r="ED6">
            <v>2235</v>
          </cell>
          <cell r="EE6">
            <v>2201</v>
          </cell>
          <cell r="EF6">
            <v>13</v>
          </cell>
          <cell r="EG6">
            <v>4449</v>
          </cell>
          <cell r="EH6">
            <v>39</v>
          </cell>
          <cell r="EI6">
            <v>107</v>
          </cell>
          <cell r="EJ6">
            <v>1</v>
          </cell>
          <cell r="EK6">
            <v>147</v>
          </cell>
          <cell r="EL6">
            <v>3497</v>
          </cell>
          <cell r="EM6">
            <v>5769</v>
          </cell>
          <cell r="EN6">
            <v>156</v>
          </cell>
          <cell r="EO6">
            <v>9422</v>
          </cell>
          <cell r="EP6">
            <v>0</v>
          </cell>
          <cell r="EQ6">
            <v>0</v>
          </cell>
          <cell r="ER6">
            <v>0</v>
          </cell>
          <cell r="ES6">
            <v>0</v>
          </cell>
          <cell r="ET6">
            <v>3891</v>
          </cell>
        </row>
        <row r="7">
          <cell r="A7" t="str">
            <v>0110</v>
          </cell>
          <cell r="B7" t="str">
            <v>3141004</v>
          </cell>
          <cell r="C7">
            <v>6</v>
          </cell>
          <cell r="D7" t="str">
            <v>공주우체국</v>
          </cell>
          <cell r="E7">
            <v>4914</v>
          </cell>
          <cell r="F7">
            <v>5420740</v>
          </cell>
          <cell r="G7">
            <v>419896</v>
          </cell>
          <cell r="H7">
            <v>74369980</v>
          </cell>
          <cell r="I7">
            <v>912</v>
          </cell>
          <cell r="J7">
            <v>425722</v>
          </cell>
          <cell r="K7">
            <v>79790720</v>
          </cell>
          <cell r="L7">
            <v>17281</v>
          </cell>
          <cell r="M7">
            <v>19975990</v>
          </cell>
          <cell r="N7">
            <v>56602</v>
          </cell>
          <cell r="O7">
            <v>66373050</v>
          </cell>
          <cell r="P7">
            <v>5941</v>
          </cell>
          <cell r="Q7">
            <v>79824</v>
          </cell>
          <cell r="R7">
            <v>86349040</v>
          </cell>
          <cell r="S7">
            <v>958</v>
          </cell>
          <cell r="T7">
            <v>2395000</v>
          </cell>
          <cell r="U7">
            <v>2465</v>
          </cell>
          <cell r="V7">
            <v>3697500</v>
          </cell>
          <cell r="W7">
            <v>168</v>
          </cell>
          <cell r="X7">
            <v>3591</v>
          </cell>
          <cell r="Y7">
            <v>6092500</v>
          </cell>
          <cell r="Z7">
            <v>6523</v>
          </cell>
          <cell r="AA7">
            <v>24727790</v>
          </cell>
          <cell r="AB7">
            <v>2246</v>
          </cell>
          <cell r="AC7">
            <v>6182500</v>
          </cell>
          <cell r="AD7">
            <v>10</v>
          </cell>
          <cell r="AE7">
            <v>8779</v>
          </cell>
          <cell r="AF7">
            <v>30910290</v>
          </cell>
          <cell r="AG7">
            <v>29676</v>
          </cell>
          <cell r="AH7">
            <v>52519520</v>
          </cell>
          <cell r="AI7">
            <v>481209</v>
          </cell>
          <cell r="AJ7">
            <v>150623030</v>
          </cell>
          <cell r="AK7">
            <v>7031</v>
          </cell>
          <cell r="AL7">
            <v>517916</v>
          </cell>
          <cell r="AM7">
            <v>203142550</v>
          </cell>
          <cell r="AN7">
            <v>0</v>
          </cell>
          <cell r="AO7">
            <v>0</v>
          </cell>
          <cell r="AP7">
            <v>2475</v>
          </cell>
          <cell r="AQ7">
            <v>210370</v>
          </cell>
          <cell r="AR7">
            <v>162</v>
          </cell>
          <cell r="AS7">
            <v>4</v>
          </cell>
          <cell r="AT7">
            <v>0</v>
          </cell>
          <cell r="AU7">
            <v>0</v>
          </cell>
          <cell r="AV7">
            <v>3691</v>
          </cell>
          <cell r="AW7">
            <v>260</v>
          </cell>
          <cell r="AX7">
            <v>85</v>
          </cell>
          <cell r="AY7">
            <v>0</v>
          </cell>
          <cell r="AZ7">
            <v>668</v>
          </cell>
          <cell r="BA7">
            <v>0</v>
          </cell>
          <cell r="BB7">
            <v>0</v>
          </cell>
          <cell r="BC7">
            <v>222</v>
          </cell>
          <cell r="BD7">
            <v>222000</v>
          </cell>
          <cell r="BE7">
            <v>0</v>
          </cell>
          <cell r="BF7">
            <v>58</v>
          </cell>
          <cell r="BG7">
            <v>0</v>
          </cell>
          <cell r="BH7">
            <v>0</v>
          </cell>
          <cell r="BI7">
            <v>1</v>
          </cell>
          <cell r="BJ7">
            <v>4823</v>
          </cell>
          <cell r="BK7">
            <v>18225510</v>
          </cell>
          <cell r="BL7">
            <v>3</v>
          </cell>
          <cell r="BM7">
            <v>0</v>
          </cell>
          <cell r="BN7">
            <v>0</v>
          </cell>
          <cell r="BO7">
            <v>26</v>
          </cell>
          <cell r="BP7">
            <v>26000</v>
          </cell>
          <cell r="BQ7">
            <v>0</v>
          </cell>
          <cell r="BR7">
            <v>3</v>
          </cell>
          <cell r="BS7">
            <v>84953</v>
          </cell>
          <cell r="BT7">
            <v>38133</v>
          </cell>
          <cell r="BU7">
            <v>0</v>
          </cell>
          <cell r="BV7">
            <v>3103</v>
          </cell>
          <cell r="BW7">
            <v>0</v>
          </cell>
          <cell r="BX7">
            <v>126189</v>
          </cell>
          <cell r="BY7">
            <v>311</v>
          </cell>
          <cell r="BZ7">
            <v>229480</v>
          </cell>
          <cell r="CA7">
            <v>6</v>
          </cell>
          <cell r="CB7">
            <v>2100</v>
          </cell>
          <cell r="CC7">
            <v>2</v>
          </cell>
          <cell r="CD7">
            <v>1200</v>
          </cell>
          <cell r="CE7">
            <v>4</v>
          </cell>
          <cell r="CF7">
            <v>41600</v>
          </cell>
          <cell r="CG7">
            <v>5</v>
          </cell>
          <cell r="CH7">
            <v>2000</v>
          </cell>
          <cell r="CI7">
            <v>328</v>
          </cell>
          <cell r="CJ7">
            <v>276380</v>
          </cell>
          <cell r="CK7">
            <v>14</v>
          </cell>
          <cell r="CL7">
            <v>68410</v>
          </cell>
          <cell r="CM7">
            <v>0</v>
          </cell>
          <cell r="CN7">
            <v>0</v>
          </cell>
          <cell r="CO7">
            <v>231</v>
          </cell>
          <cell r="CP7">
            <v>8768300</v>
          </cell>
          <cell r="CQ7">
            <v>245</v>
          </cell>
          <cell r="CR7">
            <v>8836710</v>
          </cell>
          <cell r="CS7">
            <v>97</v>
          </cell>
          <cell r="CT7">
            <v>2480300</v>
          </cell>
          <cell r="CU7">
            <v>6</v>
          </cell>
          <cell r="CV7">
            <v>242500</v>
          </cell>
          <cell r="CW7">
            <v>103</v>
          </cell>
          <cell r="CX7">
            <v>2722800</v>
          </cell>
          <cell r="CY7">
            <v>676</v>
          </cell>
          <cell r="CZ7">
            <v>11835890</v>
          </cell>
          <cell r="DA7">
            <v>426050</v>
          </cell>
          <cell r="DB7">
            <v>80067100</v>
          </cell>
          <cell r="DC7">
            <v>80069</v>
          </cell>
          <cell r="DD7">
            <v>95185750</v>
          </cell>
          <cell r="DE7">
            <v>12473</v>
          </cell>
          <cell r="DF7">
            <v>39725590</v>
          </cell>
          <cell r="DG7">
            <v>518592</v>
          </cell>
          <cell r="DH7">
            <v>214978440</v>
          </cell>
          <cell r="DI7">
            <v>197227970</v>
          </cell>
          <cell r="DJ7">
            <v>315444</v>
          </cell>
          <cell r="DK7">
            <v>56613200</v>
          </cell>
          <cell r="DL7">
            <v>41209</v>
          </cell>
          <cell r="DM7">
            <v>56820960</v>
          </cell>
          <cell r="DN7">
            <v>950</v>
          </cell>
          <cell r="DO7">
            <v>889000</v>
          </cell>
          <cell r="DP7">
            <v>357603</v>
          </cell>
          <cell r="DQ7">
            <v>114323160</v>
          </cell>
          <cell r="DR7">
            <v>1464659</v>
          </cell>
          <cell r="DS7">
            <v>71855</v>
          </cell>
          <cell r="DT7">
            <v>8716</v>
          </cell>
          <cell r="DU7">
            <v>1545230</v>
          </cell>
          <cell r="DV7">
            <v>25335</v>
          </cell>
          <cell r="DW7">
            <v>1509906</v>
          </cell>
          <cell r="DX7">
            <v>160</v>
          </cell>
          <cell r="DY7">
            <v>133</v>
          </cell>
          <cell r="DZ7">
            <v>2347</v>
          </cell>
          <cell r="EA7">
            <v>5988</v>
          </cell>
          <cell r="EB7">
            <v>268</v>
          </cell>
          <cell r="EC7">
            <v>8603</v>
          </cell>
          <cell r="ED7">
            <v>4563</v>
          </cell>
          <cell r="EE7">
            <v>1033</v>
          </cell>
          <cell r="EF7">
            <v>37</v>
          </cell>
          <cell r="EG7">
            <v>5633</v>
          </cell>
          <cell r="EH7">
            <v>111</v>
          </cell>
          <cell r="EI7">
            <v>52</v>
          </cell>
          <cell r="EJ7">
            <v>0</v>
          </cell>
          <cell r="EK7">
            <v>163</v>
          </cell>
          <cell r="EL7">
            <v>7021</v>
          </cell>
          <cell r="EM7">
            <v>7073</v>
          </cell>
          <cell r="EN7">
            <v>305</v>
          </cell>
          <cell r="EO7">
            <v>14399</v>
          </cell>
          <cell r="EP7">
            <v>0</v>
          </cell>
          <cell r="EQ7">
            <v>0</v>
          </cell>
          <cell r="ER7">
            <v>0</v>
          </cell>
          <cell r="ES7">
            <v>0</v>
          </cell>
          <cell r="ET7">
            <v>10394</v>
          </cell>
        </row>
        <row r="8">
          <cell r="A8" t="str">
            <v>0110</v>
          </cell>
          <cell r="B8" t="str">
            <v>3201205</v>
          </cell>
          <cell r="C8">
            <v>17</v>
          </cell>
          <cell r="D8" t="str">
            <v>논산우체국</v>
          </cell>
          <cell r="E8">
            <v>56965</v>
          </cell>
          <cell r="F8">
            <v>19139800</v>
          </cell>
          <cell r="G8">
            <v>1044305</v>
          </cell>
          <cell r="H8">
            <v>187898260</v>
          </cell>
          <cell r="I8">
            <v>46065</v>
          </cell>
          <cell r="J8">
            <v>1147335</v>
          </cell>
          <cell r="K8">
            <v>207038060</v>
          </cell>
          <cell r="L8">
            <v>16920</v>
          </cell>
          <cell r="M8">
            <v>31208050</v>
          </cell>
          <cell r="N8">
            <v>38488</v>
          </cell>
          <cell r="O8">
            <v>49320730</v>
          </cell>
          <cell r="P8">
            <v>2921</v>
          </cell>
          <cell r="Q8">
            <v>58329</v>
          </cell>
          <cell r="R8">
            <v>80528780</v>
          </cell>
          <cell r="S8">
            <v>0</v>
          </cell>
          <cell r="T8">
            <v>0</v>
          </cell>
          <cell r="U8">
            <v>2848</v>
          </cell>
          <cell r="V8">
            <v>4030750</v>
          </cell>
          <cell r="W8">
            <v>0</v>
          </cell>
          <cell r="X8">
            <v>2848</v>
          </cell>
          <cell r="Y8">
            <v>4030750</v>
          </cell>
          <cell r="Z8">
            <v>5606</v>
          </cell>
          <cell r="AA8">
            <v>20889190</v>
          </cell>
          <cell r="AB8">
            <v>13604</v>
          </cell>
          <cell r="AC8">
            <v>30777420</v>
          </cell>
          <cell r="AD8">
            <v>189</v>
          </cell>
          <cell r="AE8">
            <v>19399</v>
          </cell>
          <cell r="AF8">
            <v>51666610</v>
          </cell>
          <cell r="AG8">
            <v>79491</v>
          </cell>
          <cell r="AH8">
            <v>71237040</v>
          </cell>
          <cell r="AI8">
            <v>1099245</v>
          </cell>
          <cell r="AJ8">
            <v>272027160</v>
          </cell>
          <cell r="AK8">
            <v>49175</v>
          </cell>
          <cell r="AL8">
            <v>1227911</v>
          </cell>
          <cell r="AM8">
            <v>343264200</v>
          </cell>
          <cell r="AN8">
            <v>7506</v>
          </cell>
          <cell r="AO8">
            <v>2112450</v>
          </cell>
          <cell r="AP8">
            <v>29918</v>
          </cell>
          <cell r="AQ8">
            <v>2753760</v>
          </cell>
          <cell r="AR8">
            <v>116</v>
          </cell>
          <cell r="AS8">
            <v>6</v>
          </cell>
          <cell r="AT8">
            <v>3</v>
          </cell>
          <cell r="AU8">
            <v>0</v>
          </cell>
          <cell r="AV8">
            <v>6282</v>
          </cell>
          <cell r="AW8">
            <v>216</v>
          </cell>
          <cell r="AX8">
            <v>573</v>
          </cell>
          <cell r="AY8">
            <v>0</v>
          </cell>
          <cell r="AZ8">
            <v>1057</v>
          </cell>
          <cell r="BA8">
            <v>2</v>
          </cell>
          <cell r="BB8">
            <v>0</v>
          </cell>
          <cell r="BC8">
            <v>138</v>
          </cell>
          <cell r="BD8">
            <v>138000</v>
          </cell>
          <cell r="BE8">
            <v>0</v>
          </cell>
          <cell r="BF8">
            <v>48</v>
          </cell>
          <cell r="BG8">
            <v>0</v>
          </cell>
          <cell r="BH8">
            <v>0</v>
          </cell>
          <cell r="BI8">
            <v>2</v>
          </cell>
          <cell r="BJ8">
            <v>3903</v>
          </cell>
          <cell r="BK8">
            <v>13558800</v>
          </cell>
          <cell r="BL8">
            <v>286</v>
          </cell>
          <cell r="BM8">
            <v>0</v>
          </cell>
          <cell r="BN8">
            <v>0</v>
          </cell>
          <cell r="BO8">
            <v>10</v>
          </cell>
          <cell r="BP8">
            <v>10000</v>
          </cell>
          <cell r="BQ8">
            <v>8824</v>
          </cell>
          <cell r="BR8">
            <v>1</v>
          </cell>
          <cell r="BS8">
            <v>59974</v>
          </cell>
          <cell r="BT8">
            <v>32064</v>
          </cell>
          <cell r="BU8">
            <v>0</v>
          </cell>
          <cell r="BV8">
            <v>0</v>
          </cell>
          <cell r="BW8">
            <v>8824</v>
          </cell>
          <cell r="BX8">
            <v>100862</v>
          </cell>
          <cell r="BY8">
            <v>609</v>
          </cell>
          <cell r="BZ8">
            <v>309050</v>
          </cell>
          <cell r="CA8">
            <v>21</v>
          </cell>
          <cell r="CB8">
            <v>7350</v>
          </cell>
          <cell r="CC8">
            <v>14</v>
          </cell>
          <cell r="CD8">
            <v>17650</v>
          </cell>
          <cell r="CE8">
            <v>5</v>
          </cell>
          <cell r="CF8">
            <v>21200</v>
          </cell>
          <cell r="CG8">
            <v>16</v>
          </cell>
          <cell r="CH8">
            <v>6400</v>
          </cell>
          <cell r="CI8">
            <v>665</v>
          </cell>
          <cell r="CJ8">
            <v>361650</v>
          </cell>
          <cell r="CK8">
            <v>48</v>
          </cell>
          <cell r="CL8">
            <v>110800</v>
          </cell>
          <cell r="CM8">
            <v>0</v>
          </cell>
          <cell r="CN8">
            <v>0</v>
          </cell>
          <cell r="CO8">
            <v>230</v>
          </cell>
          <cell r="CP8">
            <v>8718900</v>
          </cell>
          <cell r="CQ8">
            <v>278</v>
          </cell>
          <cell r="CR8">
            <v>8829700</v>
          </cell>
          <cell r="CS8">
            <v>129</v>
          </cell>
          <cell r="CT8">
            <v>3460200</v>
          </cell>
          <cell r="CU8">
            <v>13</v>
          </cell>
          <cell r="CV8">
            <v>412000</v>
          </cell>
          <cell r="CW8">
            <v>142</v>
          </cell>
          <cell r="CX8">
            <v>3872200</v>
          </cell>
          <cell r="CY8">
            <v>1085</v>
          </cell>
          <cell r="CZ8">
            <v>13063550</v>
          </cell>
          <cell r="DA8">
            <v>1148000</v>
          </cell>
          <cell r="DB8">
            <v>207399710</v>
          </cell>
          <cell r="DC8">
            <v>58607</v>
          </cell>
          <cell r="DD8">
            <v>89358480</v>
          </cell>
          <cell r="DE8">
            <v>22389</v>
          </cell>
          <cell r="DF8">
            <v>59569560</v>
          </cell>
          <cell r="DG8">
            <v>1228996</v>
          </cell>
          <cell r="DH8">
            <v>356327750</v>
          </cell>
          <cell r="DI8">
            <v>325088870</v>
          </cell>
          <cell r="DJ8">
            <v>317604</v>
          </cell>
          <cell r="DK8">
            <v>52700065</v>
          </cell>
          <cell r="DL8">
            <v>22692</v>
          </cell>
          <cell r="DM8">
            <v>37130770</v>
          </cell>
          <cell r="DN8">
            <v>11276</v>
          </cell>
          <cell r="DO8">
            <v>13031250</v>
          </cell>
          <cell r="DP8">
            <v>351572</v>
          </cell>
          <cell r="DQ8">
            <v>102862085</v>
          </cell>
          <cell r="DR8">
            <v>2194867</v>
          </cell>
          <cell r="DS8">
            <v>84700</v>
          </cell>
          <cell r="DT8">
            <v>23248</v>
          </cell>
          <cell r="DU8">
            <v>2302815</v>
          </cell>
          <cell r="DV8">
            <v>416597</v>
          </cell>
          <cell r="DW8">
            <v>1177350</v>
          </cell>
          <cell r="DX8">
            <v>1866</v>
          </cell>
          <cell r="DY8">
            <v>507</v>
          </cell>
          <cell r="DZ8">
            <v>9714</v>
          </cell>
          <cell r="EA8">
            <v>8425</v>
          </cell>
          <cell r="EB8">
            <v>388</v>
          </cell>
          <cell r="EC8">
            <v>18527</v>
          </cell>
          <cell r="ED8">
            <v>18519</v>
          </cell>
          <cell r="EE8">
            <v>4076</v>
          </cell>
          <cell r="EF8">
            <v>90</v>
          </cell>
          <cell r="EG8">
            <v>22685</v>
          </cell>
          <cell r="EH8">
            <v>418</v>
          </cell>
          <cell r="EI8">
            <v>7</v>
          </cell>
          <cell r="EJ8">
            <v>0</v>
          </cell>
          <cell r="EK8">
            <v>425</v>
          </cell>
          <cell r="EL8">
            <v>28651</v>
          </cell>
          <cell r="EM8">
            <v>12508</v>
          </cell>
          <cell r="EN8">
            <v>478</v>
          </cell>
          <cell r="EO8">
            <v>41637</v>
          </cell>
          <cell r="EP8">
            <v>0</v>
          </cell>
          <cell r="EQ8">
            <v>95000</v>
          </cell>
          <cell r="ER8">
            <v>0</v>
          </cell>
          <cell r="ES8">
            <v>95000</v>
          </cell>
          <cell r="ET8">
            <v>2985</v>
          </cell>
        </row>
        <row r="9">
          <cell r="A9" t="str">
            <v>0110</v>
          </cell>
          <cell r="B9" t="str">
            <v>3209103</v>
          </cell>
          <cell r="C9">
            <v>7</v>
          </cell>
          <cell r="D9" t="str">
            <v>대전우편</v>
          </cell>
          <cell r="E9">
            <v>0</v>
          </cell>
          <cell r="F9">
            <v>0</v>
          </cell>
          <cell r="G9">
            <v>9452034</v>
          </cell>
          <cell r="H9">
            <v>1364402990</v>
          </cell>
          <cell r="I9">
            <v>0</v>
          </cell>
          <cell r="J9">
            <v>9452034</v>
          </cell>
          <cell r="K9">
            <v>1364402990</v>
          </cell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  <cell r="V9">
            <v>0</v>
          </cell>
          <cell r="W9">
            <v>0</v>
          </cell>
          <cell r="X9">
            <v>0</v>
          </cell>
          <cell r="Y9">
            <v>0</v>
          </cell>
          <cell r="Z9">
            <v>0</v>
          </cell>
          <cell r="AA9">
            <v>0</v>
          </cell>
          <cell r="AB9">
            <v>0</v>
          </cell>
          <cell r="AC9">
            <v>0</v>
          </cell>
          <cell r="AD9">
            <v>0</v>
          </cell>
          <cell r="AE9">
            <v>0</v>
          </cell>
          <cell r="AF9">
            <v>0</v>
          </cell>
          <cell r="AG9">
            <v>0</v>
          </cell>
          <cell r="AH9">
            <v>0</v>
          </cell>
          <cell r="AI9">
            <v>9452034</v>
          </cell>
          <cell r="AJ9">
            <v>1364402990</v>
          </cell>
          <cell r="AK9">
            <v>0</v>
          </cell>
          <cell r="AL9">
            <v>9452034</v>
          </cell>
          <cell r="AM9">
            <v>1364402990</v>
          </cell>
          <cell r="AN9">
            <v>0</v>
          </cell>
          <cell r="AO9">
            <v>0</v>
          </cell>
          <cell r="AP9">
            <v>0</v>
          </cell>
          <cell r="AQ9">
            <v>0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0</v>
          </cell>
          <cell r="AZ9">
            <v>0</v>
          </cell>
          <cell r="BA9">
            <v>0</v>
          </cell>
          <cell r="BB9">
            <v>0</v>
          </cell>
          <cell r="BC9">
            <v>0</v>
          </cell>
          <cell r="BD9">
            <v>0</v>
          </cell>
          <cell r="BE9">
            <v>0</v>
          </cell>
          <cell r="BF9">
            <v>0</v>
          </cell>
          <cell r="BG9">
            <v>0</v>
          </cell>
          <cell r="BH9">
            <v>0</v>
          </cell>
          <cell r="BI9">
            <v>0</v>
          </cell>
          <cell r="BJ9">
            <v>0</v>
          </cell>
          <cell r="BK9">
            <v>0</v>
          </cell>
          <cell r="BL9">
            <v>0</v>
          </cell>
          <cell r="BM9">
            <v>0</v>
          </cell>
          <cell r="BN9">
            <v>0</v>
          </cell>
          <cell r="BO9">
            <v>0</v>
          </cell>
          <cell r="BP9">
            <v>0</v>
          </cell>
          <cell r="BQ9">
            <v>0</v>
          </cell>
          <cell r="BR9">
            <v>0</v>
          </cell>
          <cell r="BS9">
            <v>0</v>
          </cell>
          <cell r="BT9">
            <v>9452034</v>
          </cell>
          <cell r="BU9">
            <v>0</v>
          </cell>
          <cell r="BV9">
            <v>0</v>
          </cell>
          <cell r="BW9">
            <v>0</v>
          </cell>
          <cell r="BX9">
            <v>9452034</v>
          </cell>
          <cell r="BY9">
            <v>0</v>
          </cell>
          <cell r="BZ9">
            <v>0</v>
          </cell>
          <cell r="CA9">
            <v>0</v>
          </cell>
          <cell r="CB9">
            <v>0</v>
          </cell>
          <cell r="CC9">
            <v>0</v>
          </cell>
          <cell r="CD9">
            <v>0</v>
          </cell>
          <cell r="CE9">
            <v>0</v>
          </cell>
          <cell r="CF9">
            <v>0</v>
          </cell>
          <cell r="CG9">
            <v>0</v>
          </cell>
          <cell r="CH9">
            <v>0</v>
          </cell>
          <cell r="CI9">
            <v>0</v>
          </cell>
          <cell r="CJ9">
            <v>0</v>
          </cell>
          <cell r="CK9">
            <v>0</v>
          </cell>
          <cell r="CL9">
            <v>0</v>
          </cell>
          <cell r="CM9">
            <v>0</v>
          </cell>
          <cell r="CN9">
            <v>0</v>
          </cell>
          <cell r="CO9">
            <v>0</v>
          </cell>
          <cell r="CP9">
            <v>0</v>
          </cell>
          <cell r="CQ9">
            <v>0</v>
          </cell>
          <cell r="CR9">
            <v>0</v>
          </cell>
          <cell r="CS9">
            <v>0</v>
          </cell>
          <cell r="CT9">
            <v>0</v>
          </cell>
          <cell r="CU9">
            <v>0</v>
          </cell>
          <cell r="CV9">
            <v>0</v>
          </cell>
          <cell r="CW9">
            <v>0</v>
          </cell>
          <cell r="CX9">
            <v>0</v>
          </cell>
          <cell r="CY9">
            <v>0</v>
          </cell>
          <cell r="CZ9">
            <v>0</v>
          </cell>
          <cell r="DA9">
            <v>9452034</v>
          </cell>
          <cell r="DB9">
            <v>1364402990</v>
          </cell>
          <cell r="DC9">
            <v>0</v>
          </cell>
          <cell r="DD9">
            <v>0</v>
          </cell>
          <cell r="DE9">
            <v>0</v>
          </cell>
          <cell r="DF9">
            <v>0</v>
          </cell>
          <cell r="DG9">
            <v>9452034</v>
          </cell>
          <cell r="DH9">
            <v>1364402990</v>
          </cell>
          <cell r="DI9">
            <v>763910380</v>
          </cell>
          <cell r="DJ9">
            <v>9452034</v>
          </cell>
          <cell r="DK9">
            <v>1364402990</v>
          </cell>
          <cell r="DL9">
            <v>0</v>
          </cell>
          <cell r="DM9">
            <v>0</v>
          </cell>
          <cell r="DN9">
            <v>0</v>
          </cell>
          <cell r="DO9">
            <v>0</v>
          </cell>
          <cell r="DP9">
            <v>9452034</v>
          </cell>
          <cell r="DQ9">
            <v>1364402990</v>
          </cell>
          <cell r="DR9">
            <v>0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0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0</v>
          </cell>
          <cell r="EC9">
            <v>0</v>
          </cell>
          <cell r="ED9">
            <v>0</v>
          </cell>
          <cell r="EE9">
            <v>0</v>
          </cell>
          <cell r="EF9">
            <v>0</v>
          </cell>
          <cell r="EG9">
            <v>0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31737422</v>
          </cell>
          <cell r="EQ9">
            <v>1400829</v>
          </cell>
          <cell r="ER9">
            <v>286694</v>
          </cell>
          <cell r="ES9">
            <v>33424945</v>
          </cell>
          <cell r="ET9">
            <v>192248</v>
          </cell>
        </row>
        <row r="10">
          <cell r="A10" t="str">
            <v>0110</v>
          </cell>
          <cell r="B10" t="str">
            <v>3238005</v>
          </cell>
          <cell r="C10">
            <v>21</v>
          </cell>
          <cell r="D10" t="str">
            <v>부여우체국</v>
          </cell>
          <cell r="E10">
            <v>25640</v>
          </cell>
          <cell r="F10">
            <v>8779820</v>
          </cell>
          <cell r="G10">
            <v>331008</v>
          </cell>
          <cell r="H10">
            <v>55833630</v>
          </cell>
          <cell r="I10">
            <v>97</v>
          </cell>
          <cell r="J10">
            <v>356745</v>
          </cell>
          <cell r="K10">
            <v>64613450</v>
          </cell>
          <cell r="L10">
            <v>7654</v>
          </cell>
          <cell r="M10">
            <v>17610700</v>
          </cell>
          <cell r="N10">
            <v>11135</v>
          </cell>
          <cell r="O10">
            <v>13093660</v>
          </cell>
          <cell r="P10">
            <v>443</v>
          </cell>
          <cell r="Q10">
            <v>19232</v>
          </cell>
          <cell r="R10">
            <v>30704360</v>
          </cell>
          <cell r="S10">
            <v>34</v>
          </cell>
          <cell r="T10">
            <v>46500</v>
          </cell>
          <cell r="U10">
            <v>2014</v>
          </cell>
          <cell r="V10">
            <v>3388500</v>
          </cell>
          <cell r="W10">
            <v>0</v>
          </cell>
          <cell r="X10">
            <v>2048</v>
          </cell>
          <cell r="Y10">
            <v>3435000</v>
          </cell>
          <cell r="Z10">
            <v>3169</v>
          </cell>
          <cell r="AA10">
            <v>13843000</v>
          </cell>
          <cell r="AB10">
            <v>1144</v>
          </cell>
          <cell r="AC10">
            <v>2894500</v>
          </cell>
          <cell r="AD10">
            <v>3</v>
          </cell>
          <cell r="AE10">
            <v>4316</v>
          </cell>
          <cell r="AF10">
            <v>16737500</v>
          </cell>
          <cell r="AG10">
            <v>36497</v>
          </cell>
          <cell r="AH10">
            <v>40280020</v>
          </cell>
          <cell r="AI10">
            <v>345301</v>
          </cell>
          <cell r="AJ10">
            <v>75210290</v>
          </cell>
          <cell r="AK10">
            <v>543</v>
          </cell>
          <cell r="AL10">
            <v>382341</v>
          </cell>
          <cell r="AM10">
            <v>115490310</v>
          </cell>
          <cell r="AN10">
            <v>4363</v>
          </cell>
          <cell r="AO10">
            <v>1329770</v>
          </cell>
          <cell r="AP10">
            <v>0</v>
          </cell>
          <cell r="AQ10">
            <v>0</v>
          </cell>
          <cell r="AR10">
            <v>645</v>
          </cell>
          <cell r="AS10">
            <v>28</v>
          </cell>
          <cell r="AT10">
            <v>0</v>
          </cell>
          <cell r="AU10">
            <v>0</v>
          </cell>
          <cell r="AV10">
            <v>750</v>
          </cell>
          <cell r="AW10">
            <v>81</v>
          </cell>
          <cell r="AX10">
            <v>36</v>
          </cell>
          <cell r="AY10">
            <v>0</v>
          </cell>
          <cell r="AZ10">
            <v>412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8</v>
          </cell>
          <cell r="BG10">
            <v>0</v>
          </cell>
          <cell r="BH10">
            <v>0</v>
          </cell>
          <cell r="BI10">
            <v>0</v>
          </cell>
          <cell r="BJ10">
            <v>2716</v>
          </cell>
          <cell r="BK10">
            <v>9722500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  <cell r="BQ10">
            <v>0</v>
          </cell>
          <cell r="BR10">
            <v>0</v>
          </cell>
          <cell r="BS10">
            <v>73053</v>
          </cell>
          <cell r="BT10">
            <v>17957</v>
          </cell>
          <cell r="BU10">
            <v>0</v>
          </cell>
          <cell r="BV10">
            <v>0</v>
          </cell>
          <cell r="BW10">
            <v>0</v>
          </cell>
          <cell r="BX10">
            <v>91010</v>
          </cell>
          <cell r="BY10">
            <v>231</v>
          </cell>
          <cell r="BZ10">
            <v>114730</v>
          </cell>
          <cell r="CA10">
            <v>15</v>
          </cell>
          <cell r="CB10">
            <v>5250</v>
          </cell>
          <cell r="CC10">
            <v>0</v>
          </cell>
          <cell r="CD10">
            <v>0</v>
          </cell>
          <cell r="CE10">
            <v>63</v>
          </cell>
          <cell r="CF10">
            <v>68190</v>
          </cell>
          <cell r="CG10">
            <v>0</v>
          </cell>
          <cell r="CH10">
            <v>0</v>
          </cell>
          <cell r="CI10">
            <v>309</v>
          </cell>
          <cell r="CJ10">
            <v>188170</v>
          </cell>
          <cell r="CK10">
            <v>6</v>
          </cell>
          <cell r="CL10">
            <v>13010</v>
          </cell>
          <cell r="CM10">
            <v>0</v>
          </cell>
          <cell r="CN10">
            <v>0</v>
          </cell>
          <cell r="CO10">
            <v>91</v>
          </cell>
          <cell r="CP10">
            <v>4088900</v>
          </cell>
          <cell r="CQ10">
            <v>97</v>
          </cell>
          <cell r="CR10">
            <v>4101910</v>
          </cell>
          <cell r="CS10">
            <v>17</v>
          </cell>
          <cell r="CT10">
            <v>499300</v>
          </cell>
          <cell r="CU10">
            <v>0</v>
          </cell>
          <cell r="CV10">
            <v>0</v>
          </cell>
          <cell r="CW10">
            <v>17</v>
          </cell>
          <cell r="CX10">
            <v>499300</v>
          </cell>
          <cell r="CY10">
            <v>423</v>
          </cell>
          <cell r="CZ10">
            <v>4789380</v>
          </cell>
          <cell r="DA10">
            <v>357054</v>
          </cell>
          <cell r="DB10">
            <v>64801620</v>
          </cell>
          <cell r="DC10">
            <v>19329</v>
          </cell>
          <cell r="DD10">
            <v>34806270</v>
          </cell>
          <cell r="DE10">
            <v>6381</v>
          </cell>
          <cell r="DF10">
            <v>20671800</v>
          </cell>
          <cell r="DG10">
            <v>382764</v>
          </cell>
          <cell r="DH10">
            <v>120279690</v>
          </cell>
          <cell r="DI10">
            <v>106457390</v>
          </cell>
          <cell r="DJ10">
            <v>194632</v>
          </cell>
          <cell r="DK10">
            <v>30877240</v>
          </cell>
          <cell r="DL10">
            <v>5913</v>
          </cell>
          <cell r="DM10">
            <v>16299590</v>
          </cell>
          <cell r="DN10">
            <v>349</v>
          </cell>
          <cell r="DO10">
            <v>1060700</v>
          </cell>
          <cell r="DP10">
            <v>200894</v>
          </cell>
          <cell r="DQ10">
            <v>48237530</v>
          </cell>
          <cell r="DR10">
            <v>1412617</v>
          </cell>
          <cell r="DS10">
            <v>30230</v>
          </cell>
          <cell r="DT10">
            <v>8589</v>
          </cell>
          <cell r="DU10">
            <v>1451436</v>
          </cell>
          <cell r="DV10">
            <v>4916</v>
          </cell>
          <cell r="DW10">
            <v>1451378</v>
          </cell>
          <cell r="DX10">
            <v>446</v>
          </cell>
          <cell r="DY10">
            <v>219</v>
          </cell>
          <cell r="DZ10">
            <v>306</v>
          </cell>
          <cell r="EA10">
            <v>3913</v>
          </cell>
          <cell r="EB10">
            <v>225</v>
          </cell>
          <cell r="EC10">
            <v>4444</v>
          </cell>
          <cell r="ED10">
            <v>9932</v>
          </cell>
          <cell r="EE10">
            <v>1250</v>
          </cell>
          <cell r="EF10">
            <v>43</v>
          </cell>
          <cell r="EG10">
            <v>11225</v>
          </cell>
          <cell r="EH10">
            <v>50</v>
          </cell>
          <cell r="EI10">
            <v>50</v>
          </cell>
          <cell r="EJ10">
            <v>0</v>
          </cell>
          <cell r="EK10">
            <v>100</v>
          </cell>
          <cell r="EL10">
            <v>10288</v>
          </cell>
          <cell r="EM10">
            <v>5213</v>
          </cell>
          <cell r="EN10">
            <v>268</v>
          </cell>
          <cell r="EO10">
            <v>15769</v>
          </cell>
          <cell r="EP10">
            <v>0</v>
          </cell>
          <cell r="EQ10">
            <v>0</v>
          </cell>
          <cell r="ER10">
            <v>0</v>
          </cell>
          <cell r="ES10">
            <v>0</v>
          </cell>
          <cell r="ET10">
            <v>6445</v>
          </cell>
        </row>
        <row r="11">
          <cell r="A11" t="str">
            <v>0110</v>
          </cell>
          <cell r="B11" t="str">
            <v>3258005</v>
          </cell>
          <cell r="C11">
            <v>18</v>
          </cell>
          <cell r="D11" t="str">
            <v>서천우체국</v>
          </cell>
          <cell r="E11">
            <v>5537</v>
          </cell>
          <cell r="F11">
            <v>1884980</v>
          </cell>
          <cell r="G11">
            <v>317052</v>
          </cell>
          <cell r="H11">
            <v>45955720</v>
          </cell>
          <cell r="I11">
            <v>24772</v>
          </cell>
          <cell r="J11">
            <v>347361</v>
          </cell>
          <cell r="K11">
            <v>47840700</v>
          </cell>
          <cell r="L11">
            <v>4524</v>
          </cell>
          <cell r="M11">
            <v>8282740</v>
          </cell>
          <cell r="N11">
            <v>12714</v>
          </cell>
          <cell r="O11">
            <v>16187540</v>
          </cell>
          <cell r="P11">
            <v>956</v>
          </cell>
          <cell r="Q11">
            <v>18194</v>
          </cell>
          <cell r="R11">
            <v>24470280</v>
          </cell>
          <cell r="S11">
            <v>10</v>
          </cell>
          <cell r="T11">
            <v>28500</v>
          </cell>
          <cell r="U11">
            <v>699</v>
          </cell>
          <cell r="V11">
            <v>1073500</v>
          </cell>
          <cell r="W11">
            <v>0</v>
          </cell>
          <cell r="X11">
            <v>709</v>
          </cell>
          <cell r="Y11">
            <v>1102000</v>
          </cell>
          <cell r="Z11">
            <v>3090</v>
          </cell>
          <cell r="AA11">
            <v>13005800</v>
          </cell>
          <cell r="AB11">
            <v>5516</v>
          </cell>
          <cell r="AC11">
            <v>14536570</v>
          </cell>
          <cell r="AD11">
            <v>43</v>
          </cell>
          <cell r="AE11">
            <v>8649</v>
          </cell>
          <cell r="AF11">
            <v>27542370</v>
          </cell>
          <cell r="AG11">
            <v>13161</v>
          </cell>
          <cell r="AH11">
            <v>23202020</v>
          </cell>
          <cell r="AI11">
            <v>335981</v>
          </cell>
          <cell r="AJ11">
            <v>77753330</v>
          </cell>
          <cell r="AK11">
            <v>25771</v>
          </cell>
          <cell r="AL11">
            <v>374913</v>
          </cell>
          <cell r="AM11">
            <v>100955350</v>
          </cell>
          <cell r="AN11">
            <v>897</v>
          </cell>
          <cell r="AO11">
            <v>224250</v>
          </cell>
          <cell r="AP11">
            <v>262</v>
          </cell>
          <cell r="AQ11">
            <v>22700</v>
          </cell>
          <cell r="AR11">
            <v>234</v>
          </cell>
          <cell r="AS11">
            <v>5</v>
          </cell>
          <cell r="AT11">
            <v>1</v>
          </cell>
          <cell r="AU11">
            <v>0</v>
          </cell>
          <cell r="AV11">
            <v>580</v>
          </cell>
          <cell r="AW11">
            <v>77</v>
          </cell>
          <cell r="AX11">
            <v>114</v>
          </cell>
          <cell r="AY11">
            <v>0</v>
          </cell>
          <cell r="AZ11">
            <v>267</v>
          </cell>
          <cell r="BA11">
            <v>12</v>
          </cell>
          <cell r="BB11">
            <v>0</v>
          </cell>
          <cell r="BC11">
            <v>0</v>
          </cell>
          <cell r="BD11">
            <v>0</v>
          </cell>
          <cell r="BE11">
            <v>0</v>
          </cell>
          <cell r="BF11">
            <v>7</v>
          </cell>
          <cell r="BG11">
            <v>0</v>
          </cell>
          <cell r="BH11">
            <v>0</v>
          </cell>
          <cell r="BI11">
            <v>0</v>
          </cell>
          <cell r="BJ11">
            <v>2406</v>
          </cell>
          <cell r="BK11">
            <v>9636700</v>
          </cell>
          <cell r="BL11">
            <v>0</v>
          </cell>
          <cell r="BM11">
            <v>0</v>
          </cell>
          <cell r="BN11">
            <v>0</v>
          </cell>
          <cell r="BO11">
            <v>0</v>
          </cell>
          <cell r="BP11">
            <v>0</v>
          </cell>
          <cell r="BQ11">
            <v>0</v>
          </cell>
          <cell r="BR11">
            <v>0</v>
          </cell>
          <cell r="BS11">
            <v>96693</v>
          </cell>
          <cell r="BT11">
            <v>10927</v>
          </cell>
          <cell r="BU11">
            <v>0</v>
          </cell>
          <cell r="BV11">
            <v>0</v>
          </cell>
          <cell r="BW11">
            <v>0</v>
          </cell>
          <cell r="BX11">
            <v>107620</v>
          </cell>
          <cell r="BY11">
            <v>129</v>
          </cell>
          <cell r="BZ11">
            <v>75060</v>
          </cell>
          <cell r="CA11">
            <v>0</v>
          </cell>
          <cell r="CB11">
            <v>0</v>
          </cell>
          <cell r="CC11">
            <v>0</v>
          </cell>
          <cell r="CD11">
            <v>0</v>
          </cell>
          <cell r="CE11">
            <v>1</v>
          </cell>
          <cell r="CF11">
            <v>2400</v>
          </cell>
          <cell r="CG11">
            <v>0</v>
          </cell>
          <cell r="CH11">
            <v>0</v>
          </cell>
          <cell r="CI11">
            <v>130</v>
          </cell>
          <cell r="CJ11">
            <v>77460</v>
          </cell>
          <cell r="CK11">
            <v>3</v>
          </cell>
          <cell r="CL11">
            <v>5340</v>
          </cell>
          <cell r="CM11">
            <v>0</v>
          </cell>
          <cell r="CN11">
            <v>0</v>
          </cell>
          <cell r="CO11">
            <v>71</v>
          </cell>
          <cell r="CP11">
            <v>2482100</v>
          </cell>
          <cell r="CQ11">
            <v>74</v>
          </cell>
          <cell r="CR11">
            <v>2487440</v>
          </cell>
          <cell r="CS11">
            <v>32</v>
          </cell>
          <cell r="CT11">
            <v>1135200</v>
          </cell>
          <cell r="CU11">
            <v>0</v>
          </cell>
          <cell r="CV11">
            <v>0</v>
          </cell>
          <cell r="CW11">
            <v>32</v>
          </cell>
          <cell r="CX11">
            <v>1135200</v>
          </cell>
          <cell r="CY11">
            <v>236</v>
          </cell>
          <cell r="CZ11">
            <v>3700100</v>
          </cell>
          <cell r="DA11">
            <v>347491</v>
          </cell>
          <cell r="DB11">
            <v>47918160</v>
          </cell>
          <cell r="DC11">
            <v>18268</v>
          </cell>
          <cell r="DD11">
            <v>26957720</v>
          </cell>
          <cell r="DE11">
            <v>9390</v>
          </cell>
          <cell r="DF11">
            <v>29779570</v>
          </cell>
          <cell r="DG11">
            <v>375149</v>
          </cell>
          <cell r="DH11">
            <v>104655450</v>
          </cell>
          <cell r="DI11">
            <v>98150090</v>
          </cell>
          <cell r="DJ11">
            <v>230371</v>
          </cell>
          <cell r="DK11">
            <v>34943400</v>
          </cell>
          <cell r="DL11">
            <v>4967</v>
          </cell>
          <cell r="DM11">
            <v>9267810</v>
          </cell>
          <cell r="DN11">
            <v>121</v>
          </cell>
          <cell r="DO11">
            <v>451500</v>
          </cell>
          <cell r="DP11">
            <v>235459</v>
          </cell>
          <cell r="DQ11">
            <v>44662710</v>
          </cell>
          <cell r="DR11">
            <v>906190</v>
          </cell>
          <cell r="DS11">
            <v>27917</v>
          </cell>
          <cell r="DT11">
            <v>3902</v>
          </cell>
          <cell r="DU11">
            <v>938009</v>
          </cell>
          <cell r="DV11">
            <v>18502</v>
          </cell>
          <cell r="DW11">
            <v>557866</v>
          </cell>
          <cell r="DX11">
            <v>195</v>
          </cell>
          <cell r="DY11">
            <v>144</v>
          </cell>
          <cell r="DZ11">
            <v>66</v>
          </cell>
          <cell r="EA11">
            <v>3909</v>
          </cell>
          <cell r="EB11">
            <v>177</v>
          </cell>
          <cell r="EC11">
            <v>4152</v>
          </cell>
          <cell r="ED11">
            <v>1992</v>
          </cell>
          <cell r="EE11">
            <v>1472</v>
          </cell>
          <cell r="EF11">
            <v>43</v>
          </cell>
          <cell r="EG11">
            <v>3507</v>
          </cell>
          <cell r="EH11">
            <v>35</v>
          </cell>
          <cell r="EI11">
            <v>23</v>
          </cell>
          <cell r="EJ11">
            <v>0</v>
          </cell>
          <cell r="EK11">
            <v>58</v>
          </cell>
          <cell r="EL11">
            <v>2093</v>
          </cell>
          <cell r="EM11">
            <v>5404</v>
          </cell>
          <cell r="EN11">
            <v>220</v>
          </cell>
          <cell r="EO11">
            <v>7717</v>
          </cell>
          <cell r="EP11">
            <v>0</v>
          </cell>
          <cell r="EQ11">
            <v>0</v>
          </cell>
          <cell r="ER11">
            <v>0</v>
          </cell>
          <cell r="ES11">
            <v>0</v>
          </cell>
          <cell r="ET11">
            <v>4656</v>
          </cell>
        </row>
        <row r="12">
          <cell r="A12" t="str">
            <v>0110</v>
          </cell>
          <cell r="B12" t="str">
            <v>3300104</v>
          </cell>
          <cell r="C12">
            <v>5</v>
          </cell>
          <cell r="D12" t="str">
            <v>천안우체국</v>
          </cell>
          <cell r="E12">
            <v>68077</v>
          </cell>
          <cell r="F12">
            <v>23195080</v>
          </cell>
          <cell r="G12">
            <v>1387112</v>
          </cell>
          <cell r="H12">
            <v>241385320</v>
          </cell>
          <cell r="I12">
            <v>5087</v>
          </cell>
          <cell r="J12">
            <v>1460276</v>
          </cell>
          <cell r="K12">
            <v>264580400</v>
          </cell>
          <cell r="L12">
            <v>59155</v>
          </cell>
          <cell r="M12">
            <v>83804530</v>
          </cell>
          <cell r="N12">
            <v>97655</v>
          </cell>
          <cell r="O12">
            <v>134459230</v>
          </cell>
          <cell r="P12">
            <v>6268</v>
          </cell>
          <cell r="Q12">
            <v>163078</v>
          </cell>
          <cell r="R12">
            <v>218263760</v>
          </cell>
          <cell r="S12">
            <v>66</v>
          </cell>
          <cell r="T12">
            <v>144000</v>
          </cell>
          <cell r="U12">
            <v>825</v>
          </cell>
          <cell r="V12">
            <v>1224800</v>
          </cell>
          <cell r="W12">
            <v>0</v>
          </cell>
          <cell r="X12">
            <v>891</v>
          </cell>
          <cell r="Y12">
            <v>1368800</v>
          </cell>
          <cell r="Z12">
            <v>17813</v>
          </cell>
          <cell r="AA12">
            <v>52126080</v>
          </cell>
          <cell r="AB12">
            <v>4915</v>
          </cell>
          <cell r="AC12">
            <v>12820080</v>
          </cell>
          <cell r="AD12">
            <v>11</v>
          </cell>
          <cell r="AE12">
            <v>22739</v>
          </cell>
          <cell r="AF12">
            <v>64946160</v>
          </cell>
          <cell r="AG12">
            <v>145111</v>
          </cell>
          <cell r="AH12">
            <v>159269690</v>
          </cell>
          <cell r="AI12">
            <v>1490507</v>
          </cell>
          <cell r="AJ12">
            <v>389889430</v>
          </cell>
          <cell r="AK12">
            <v>11366</v>
          </cell>
          <cell r="AL12">
            <v>1646984</v>
          </cell>
          <cell r="AM12">
            <v>549159120</v>
          </cell>
          <cell r="AN12">
            <v>19341</v>
          </cell>
          <cell r="AO12">
            <v>5050820</v>
          </cell>
          <cell r="AP12">
            <v>183</v>
          </cell>
          <cell r="AQ12">
            <v>15560</v>
          </cell>
          <cell r="AR12">
            <v>60</v>
          </cell>
          <cell r="AS12">
            <v>9</v>
          </cell>
          <cell r="AT12">
            <v>4</v>
          </cell>
          <cell r="AU12">
            <v>0</v>
          </cell>
          <cell r="AV12">
            <v>16193</v>
          </cell>
          <cell r="AW12">
            <v>1889</v>
          </cell>
          <cell r="AX12">
            <v>229</v>
          </cell>
          <cell r="AY12">
            <v>0</v>
          </cell>
          <cell r="AZ12">
            <v>3208</v>
          </cell>
          <cell r="BA12">
            <v>0</v>
          </cell>
          <cell r="BB12">
            <v>0</v>
          </cell>
          <cell r="BC12">
            <v>2131</v>
          </cell>
          <cell r="BD12">
            <v>2131000</v>
          </cell>
          <cell r="BE12">
            <v>0</v>
          </cell>
          <cell r="BF12">
            <v>509</v>
          </cell>
          <cell r="BG12">
            <v>0</v>
          </cell>
          <cell r="BH12">
            <v>0</v>
          </cell>
          <cell r="BI12">
            <v>28</v>
          </cell>
          <cell r="BJ12">
            <v>13539</v>
          </cell>
          <cell r="BK12">
            <v>35677550</v>
          </cell>
          <cell r="BL12">
            <v>0</v>
          </cell>
          <cell r="BM12">
            <v>0</v>
          </cell>
          <cell r="BN12">
            <v>0</v>
          </cell>
          <cell r="BO12">
            <v>184</v>
          </cell>
          <cell r="BP12">
            <v>184000</v>
          </cell>
          <cell r="BQ12">
            <v>0</v>
          </cell>
          <cell r="BR12">
            <v>3</v>
          </cell>
          <cell r="BS12">
            <v>84420</v>
          </cell>
          <cell r="BT12">
            <v>111439</v>
          </cell>
          <cell r="BU12">
            <v>0</v>
          </cell>
          <cell r="BV12">
            <v>676</v>
          </cell>
          <cell r="BW12">
            <v>236</v>
          </cell>
          <cell r="BX12">
            <v>196771</v>
          </cell>
          <cell r="BY12">
            <v>13143</v>
          </cell>
          <cell r="BZ12">
            <v>6549670</v>
          </cell>
          <cell r="CA12">
            <v>531</v>
          </cell>
          <cell r="CB12">
            <v>185850</v>
          </cell>
          <cell r="CC12">
            <v>156</v>
          </cell>
          <cell r="CD12">
            <v>951350</v>
          </cell>
          <cell r="CE12">
            <v>66</v>
          </cell>
          <cell r="CF12">
            <v>475650</v>
          </cell>
          <cell r="CG12">
            <v>299</v>
          </cell>
          <cell r="CH12">
            <v>119600</v>
          </cell>
          <cell r="CI12">
            <v>14195</v>
          </cell>
          <cell r="CJ12">
            <v>8282120</v>
          </cell>
          <cell r="CK12">
            <v>110</v>
          </cell>
          <cell r="CL12">
            <v>380200</v>
          </cell>
          <cell r="CM12">
            <v>0</v>
          </cell>
          <cell r="CN12">
            <v>0</v>
          </cell>
          <cell r="CO12">
            <v>1189</v>
          </cell>
          <cell r="CP12">
            <v>45146000</v>
          </cell>
          <cell r="CQ12">
            <v>1299</v>
          </cell>
          <cell r="CR12">
            <v>45526200</v>
          </cell>
          <cell r="CS12">
            <v>536</v>
          </cell>
          <cell r="CT12">
            <v>13059200</v>
          </cell>
          <cell r="CU12">
            <v>56</v>
          </cell>
          <cell r="CV12">
            <v>1856600</v>
          </cell>
          <cell r="CW12">
            <v>592</v>
          </cell>
          <cell r="CX12">
            <v>14915800</v>
          </cell>
          <cell r="CY12">
            <v>16086</v>
          </cell>
          <cell r="CZ12">
            <v>68724120</v>
          </cell>
          <cell r="DA12">
            <v>1474471</v>
          </cell>
          <cell r="DB12">
            <v>272862520</v>
          </cell>
          <cell r="DC12">
            <v>164377</v>
          </cell>
          <cell r="DD12">
            <v>263789960</v>
          </cell>
          <cell r="DE12">
            <v>24222</v>
          </cell>
          <cell r="DF12">
            <v>81230760</v>
          </cell>
          <cell r="DG12">
            <v>1663070</v>
          </cell>
          <cell r="DH12">
            <v>617883240</v>
          </cell>
          <cell r="DI12">
            <v>541315180</v>
          </cell>
          <cell r="DJ12">
            <v>801379</v>
          </cell>
          <cell r="DK12">
            <v>158422160</v>
          </cell>
          <cell r="DL12">
            <v>78651</v>
          </cell>
          <cell r="DM12">
            <v>117002500</v>
          </cell>
          <cell r="DN12">
            <v>696</v>
          </cell>
          <cell r="DO12">
            <v>1938500</v>
          </cell>
          <cell r="DP12">
            <v>880726</v>
          </cell>
          <cell r="DQ12">
            <v>277363160</v>
          </cell>
          <cell r="DR12">
            <v>4459531</v>
          </cell>
          <cell r="DS12">
            <v>229842</v>
          </cell>
          <cell r="DT12">
            <v>28424</v>
          </cell>
          <cell r="DU12">
            <v>4717797</v>
          </cell>
          <cell r="DV12">
            <v>40047</v>
          </cell>
          <cell r="DW12">
            <v>1688506</v>
          </cell>
          <cell r="DX12">
            <v>7890</v>
          </cell>
          <cell r="DY12">
            <v>1820</v>
          </cell>
          <cell r="DZ12">
            <v>15447</v>
          </cell>
          <cell r="EA12">
            <v>43270</v>
          </cell>
          <cell r="EB12">
            <v>3683</v>
          </cell>
          <cell r="EC12">
            <v>62400</v>
          </cell>
          <cell r="ED12">
            <v>33780</v>
          </cell>
          <cell r="EE12">
            <v>17638</v>
          </cell>
          <cell r="EF12">
            <v>199</v>
          </cell>
          <cell r="EG12">
            <v>51617</v>
          </cell>
          <cell r="EH12">
            <v>349</v>
          </cell>
          <cell r="EI12">
            <v>827</v>
          </cell>
          <cell r="EJ12">
            <v>2</v>
          </cell>
          <cell r="EK12">
            <v>1178</v>
          </cell>
          <cell r="EL12">
            <v>49576</v>
          </cell>
          <cell r="EM12">
            <v>61735</v>
          </cell>
          <cell r="EN12">
            <v>3884</v>
          </cell>
          <cell r="EO12">
            <v>115195</v>
          </cell>
          <cell r="EP12">
            <v>2261172</v>
          </cell>
          <cell r="EQ12">
            <v>239316</v>
          </cell>
          <cell r="ER12">
            <v>44076</v>
          </cell>
          <cell r="ES12">
            <v>2544564</v>
          </cell>
          <cell r="ET12">
            <v>57139</v>
          </cell>
        </row>
        <row r="13">
          <cell r="A13" t="str">
            <v>0110</v>
          </cell>
          <cell r="B13" t="str">
            <v>3360105</v>
          </cell>
          <cell r="C13">
            <v>15</v>
          </cell>
          <cell r="D13" t="str">
            <v>아산우체국</v>
          </cell>
          <cell r="E13">
            <v>16610</v>
          </cell>
          <cell r="F13">
            <v>6001930</v>
          </cell>
          <cell r="G13">
            <v>630848</v>
          </cell>
          <cell r="H13">
            <v>117014670</v>
          </cell>
          <cell r="I13">
            <v>690</v>
          </cell>
          <cell r="J13">
            <v>648148</v>
          </cell>
          <cell r="K13">
            <v>123016600</v>
          </cell>
          <cell r="L13">
            <v>18335</v>
          </cell>
          <cell r="M13">
            <v>30036250</v>
          </cell>
          <cell r="N13">
            <v>25964</v>
          </cell>
          <cell r="O13">
            <v>31386610</v>
          </cell>
          <cell r="P13">
            <v>2120</v>
          </cell>
          <cell r="Q13">
            <v>46419</v>
          </cell>
          <cell r="R13">
            <v>61422860</v>
          </cell>
          <cell r="S13">
            <v>13</v>
          </cell>
          <cell r="T13">
            <v>33500</v>
          </cell>
          <cell r="U13">
            <v>50</v>
          </cell>
          <cell r="V13">
            <v>83000</v>
          </cell>
          <cell r="W13">
            <v>0</v>
          </cell>
          <cell r="X13">
            <v>63</v>
          </cell>
          <cell r="Y13">
            <v>116500</v>
          </cell>
          <cell r="Z13">
            <v>12954</v>
          </cell>
          <cell r="AA13">
            <v>38275520</v>
          </cell>
          <cell r="AB13">
            <v>2040</v>
          </cell>
          <cell r="AC13">
            <v>5590180</v>
          </cell>
          <cell r="AD13">
            <v>3</v>
          </cell>
          <cell r="AE13">
            <v>14997</v>
          </cell>
          <cell r="AF13">
            <v>43865700</v>
          </cell>
          <cell r="AG13">
            <v>47912</v>
          </cell>
          <cell r="AH13">
            <v>74347200</v>
          </cell>
          <cell r="AI13">
            <v>658902</v>
          </cell>
          <cell r="AJ13">
            <v>154074460</v>
          </cell>
          <cell r="AK13">
            <v>2813</v>
          </cell>
          <cell r="AL13">
            <v>709627</v>
          </cell>
          <cell r="AM13">
            <v>228421660</v>
          </cell>
          <cell r="AN13">
            <v>10563</v>
          </cell>
          <cell r="AO13">
            <v>2997460</v>
          </cell>
          <cell r="AP13">
            <v>0</v>
          </cell>
          <cell r="AQ13">
            <v>0</v>
          </cell>
          <cell r="AR13">
            <v>10</v>
          </cell>
          <cell r="AS13">
            <v>12</v>
          </cell>
          <cell r="AT13">
            <v>2</v>
          </cell>
          <cell r="AU13">
            <v>0</v>
          </cell>
          <cell r="AV13">
            <v>2375</v>
          </cell>
          <cell r="AW13">
            <v>917</v>
          </cell>
          <cell r="AX13">
            <v>46</v>
          </cell>
          <cell r="AY13">
            <v>0</v>
          </cell>
          <cell r="AZ13">
            <v>1048</v>
          </cell>
          <cell r="BA13">
            <v>0</v>
          </cell>
          <cell r="BB13">
            <v>0</v>
          </cell>
          <cell r="BC13">
            <v>205</v>
          </cell>
          <cell r="BD13">
            <v>205000</v>
          </cell>
          <cell r="BE13">
            <v>0</v>
          </cell>
          <cell r="BF13">
            <v>42</v>
          </cell>
          <cell r="BG13">
            <v>0</v>
          </cell>
          <cell r="BH13">
            <v>0</v>
          </cell>
          <cell r="BI13">
            <v>0</v>
          </cell>
          <cell r="BJ13">
            <v>10623</v>
          </cell>
          <cell r="BK13">
            <v>29364500</v>
          </cell>
          <cell r="BL13">
            <v>2</v>
          </cell>
          <cell r="BM13">
            <v>0</v>
          </cell>
          <cell r="BN13">
            <v>0</v>
          </cell>
          <cell r="BO13">
            <v>16</v>
          </cell>
          <cell r="BP13">
            <v>16000</v>
          </cell>
          <cell r="BQ13">
            <v>0</v>
          </cell>
          <cell r="BR13">
            <v>0</v>
          </cell>
          <cell r="BS13">
            <v>97300</v>
          </cell>
          <cell r="BT13">
            <v>64045</v>
          </cell>
          <cell r="BU13">
            <v>0</v>
          </cell>
          <cell r="BV13">
            <v>698</v>
          </cell>
          <cell r="BW13">
            <v>0</v>
          </cell>
          <cell r="BX13">
            <v>162043</v>
          </cell>
          <cell r="BY13">
            <v>1432</v>
          </cell>
          <cell r="BZ13">
            <v>811880</v>
          </cell>
          <cell r="CA13">
            <v>5</v>
          </cell>
          <cell r="CB13">
            <v>1750</v>
          </cell>
          <cell r="CC13">
            <v>67</v>
          </cell>
          <cell r="CD13">
            <v>101850</v>
          </cell>
          <cell r="CE13">
            <v>5</v>
          </cell>
          <cell r="CF13">
            <v>30000</v>
          </cell>
          <cell r="CG13">
            <v>1</v>
          </cell>
          <cell r="CH13">
            <v>400</v>
          </cell>
          <cell r="CI13">
            <v>1510</v>
          </cell>
          <cell r="CJ13">
            <v>945880</v>
          </cell>
          <cell r="CK13">
            <v>28</v>
          </cell>
          <cell r="CL13">
            <v>75690</v>
          </cell>
          <cell r="CM13">
            <v>0</v>
          </cell>
          <cell r="CN13">
            <v>0</v>
          </cell>
          <cell r="CO13">
            <v>422</v>
          </cell>
          <cell r="CP13">
            <v>14044400</v>
          </cell>
          <cell r="CQ13">
            <v>450</v>
          </cell>
          <cell r="CR13">
            <v>14120090</v>
          </cell>
          <cell r="CS13">
            <v>117</v>
          </cell>
          <cell r="CT13">
            <v>2960600</v>
          </cell>
          <cell r="CU13">
            <v>21</v>
          </cell>
          <cell r="CV13">
            <v>755800</v>
          </cell>
          <cell r="CW13">
            <v>138</v>
          </cell>
          <cell r="CX13">
            <v>3716400</v>
          </cell>
          <cell r="CY13">
            <v>2098</v>
          </cell>
          <cell r="CZ13">
            <v>18782370</v>
          </cell>
          <cell r="DA13">
            <v>649658</v>
          </cell>
          <cell r="DB13">
            <v>123962480</v>
          </cell>
          <cell r="DC13">
            <v>46869</v>
          </cell>
          <cell r="DD13">
            <v>75542950</v>
          </cell>
          <cell r="DE13">
            <v>15198</v>
          </cell>
          <cell r="DF13">
            <v>47698600</v>
          </cell>
          <cell r="DG13">
            <v>711725</v>
          </cell>
          <cell r="DH13">
            <v>247204030</v>
          </cell>
          <cell r="DI13">
            <v>233615690</v>
          </cell>
          <cell r="DJ13">
            <v>404531</v>
          </cell>
          <cell r="DK13">
            <v>79811360</v>
          </cell>
          <cell r="DL13">
            <v>14593</v>
          </cell>
          <cell r="DM13">
            <v>26231420</v>
          </cell>
          <cell r="DN13">
            <v>44</v>
          </cell>
          <cell r="DO13">
            <v>145900</v>
          </cell>
          <cell r="DP13">
            <v>419168</v>
          </cell>
          <cell r="DQ13">
            <v>106188680</v>
          </cell>
          <cell r="DR13">
            <v>2082924</v>
          </cell>
          <cell r="DS13">
            <v>85712</v>
          </cell>
          <cell r="DT13">
            <v>10939</v>
          </cell>
          <cell r="DU13">
            <v>2179575</v>
          </cell>
          <cell r="DV13">
            <v>5865</v>
          </cell>
          <cell r="DW13">
            <v>1563262</v>
          </cell>
          <cell r="DX13">
            <v>4161</v>
          </cell>
          <cell r="DY13">
            <v>395</v>
          </cell>
          <cell r="DZ13">
            <v>4088</v>
          </cell>
          <cell r="EA13">
            <v>25947</v>
          </cell>
          <cell r="EB13">
            <v>641</v>
          </cell>
          <cell r="EC13">
            <v>30676</v>
          </cell>
          <cell r="ED13">
            <v>24203</v>
          </cell>
          <cell r="EE13">
            <v>6041</v>
          </cell>
          <cell r="EF13">
            <v>100</v>
          </cell>
          <cell r="EG13">
            <v>30344</v>
          </cell>
          <cell r="EH13">
            <v>120</v>
          </cell>
          <cell r="EI13">
            <v>356</v>
          </cell>
          <cell r="EJ13">
            <v>0</v>
          </cell>
          <cell r="EK13">
            <v>476</v>
          </cell>
          <cell r="EL13">
            <v>28411</v>
          </cell>
          <cell r="EM13">
            <v>32344</v>
          </cell>
          <cell r="EN13">
            <v>741</v>
          </cell>
          <cell r="EO13">
            <v>61496</v>
          </cell>
          <cell r="EP13">
            <v>0</v>
          </cell>
          <cell r="EQ13">
            <v>0</v>
          </cell>
          <cell r="ER13">
            <v>0</v>
          </cell>
          <cell r="ES13">
            <v>0</v>
          </cell>
          <cell r="ET13">
            <v>19784</v>
          </cell>
        </row>
        <row r="14">
          <cell r="A14" t="str">
            <v>0110</v>
          </cell>
          <cell r="B14" t="str">
            <v>3398005</v>
          </cell>
          <cell r="C14">
            <v>12</v>
          </cell>
          <cell r="D14" t="str">
            <v>조치원우체국</v>
          </cell>
          <cell r="E14">
            <v>1802</v>
          </cell>
          <cell r="F14">
            <v>656250</v>
          </cell>
          <cell r="G14">
            <v>305477</v>
          </cell>
          <cell r="H14">
            <v>49204930</v>
          </cell>
          <cell r="I14">
            <v>5019</v>
          </cell>
          <cell r="J14">
            <v>312298</v>
          </cell>
          <cell r="K14">
            <v>49861180</v>
          </cell>
          <cell r="L14">
            <v>9267</v>
          </cell>
          <cell r="M14">
            <v>14343480</v>
          </cell>
          <cell r="N14">
            <v>22049</v>
          </cell>
          <cell r="O14">
            <v>24885080</v>
          </cell>
          <cell r="P14">
            <v>464</v>
          </cell>
          <cell r="Q14">
            <v>31780</v>
          </cell>
          <cell r="R14">
            <v>39228560</v>
          </cell>
          <cell r="S14">
            <v>0</v>
          </cell>
          <cell r="T14">
            <v>0</v>
          </cell>
          <cell r="U14">
            <v>720</v>
          </cell>
          <cell r="V14">
            <v>1080000</v>
          </cell>
          <cell r="W14">
            <v>0</v>
          </cell>
          <cell r="X14">
            <v>720</v>
          </cell>
          <cell r="Y14">
            <v>1080000</v>
          </cell>
          <cell r="Z14">
            <v>3253</v>
          </cell>
          <cell r="AA14">
            <v>13416290</v>
          </cell>
          <cell r="AB14">
            <v>1755</v>
          </cell>
          <cell r="AC14">
            <v>4661000</v>
          </cell>
          <cell r="AD14">
            <v>2</v>
          </cell>
          <cell r="AE14">
            <v>5010</v>
          </cell>
          <cell r="AF14">
            <v>18077290</v>
          </cell>
          <cell r="AG14">
            <v>14322</v>
          </cell>
          <cell r="AH14">
            <v>28416020</v>
          </cell>
          <cell r="AI14">
            <v>330001</v>
          </cell>
          <cell r="AJ14">
            <v>79831010</v>
          </cell>
          <cell r="AK14">
            <v>5485</v>
          </cell>
          <cell r="AL14">
            <v>349808</v>
          </cell>
          <cell r="AM14">
            <v>108247030</v>
          </cell>
          <cell r="AN14">
            <v>1804</v>
          </cell>
          <cell r="AO14">
            <v>480750</v>
          </cell>
          <cell r="AP14">
            <v>1120</v>
          </cell>
          <cell r="AQ14">
            <v>97900</v>
          </cell>
          <cell r="AR14">
            <v>31</v>
          </cell>
          <cell r="AS14">
            <v>5</v>
          </cell>
          <cell r="AT14">
            <v>5</v>
          </cell>
          <cell r="AU14">
            <v>0</v>
          </cell>
          <cell r="AV14">
            <v>383</v>
          </cell>
          <cell r="AW14">
            <v>106</v>
          </cell>
          <cell r="AX14">
            <v>110</v>
          </cell>
          <cell r="AY14">
            <v>0</v>
          </cell>
          <cell r="AZ14">
            <v>497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22</v>
          </cell>
          <cell r="BG14">
            <v>0</v>
          </cell>
          <cell r="BH14">
            <v>0</v>
          </cell>
          <cell r="BI14">
            <v>1</v>
          </cell>
          <cell r="BJ14">
            <v>1944</v>
          </cell>
          <cell r="BK14">
            <v>8134780</v>
          </cell>
          <cell r="BL14">
            <v>0</v>
          </cell>
          <cell r="BM14">
            <v>0</v>
          </cell>
          <cell r="BN14">
            <v>0</v>
          </cell>
          <cell r="BO14">
            <v>0</v>
          </cell>
          <cell r="BP14">
            <v>0</v>
          </cell>
          <cell r="BQ14">
            <v>0</v>
          </cell>
          <cell r="BR14">
            <v>1</v>
          </cell>
          <cell r="BS14">
            <v>49991</v>
          </cell>
          <cell r="BT14">
            <v>1516</v>
          </cell>
          <cell r="BU14">
            <v>1036</v>
          </cell>
          <cell r="BV14">
            <v>0</v>
          </cell>
          <cell r="BW14">
            <v>0</v>
          </cell>
          <cell r="BX14">
            <v>52543</v>
          </cell>
          <cell r="BY14">
            <v>470</v>
          </cell>
          <cell r="BZ14">
            <v>248140</v>
          </cell>
          <cell r="CA14">
            <v>3</v>
          </cell>
          <cell r="CB14">
            <v>1050</v>
          </cell>
          <cell r="CC14">
            <v>0</v>
          </cell>
          <cell r="CD14">
            <v>0</v>
          </cell>
          <cell r="CE14">
            <v>3</v>
          </cell>
          <cell r="CF14">
            <v>17650</v>
          </cell>
          <cell r="CG14">
            <v>2</v>
          </cell>
          <cell r="CH14">
            <v>800</v>
          </cell>
          <cell r="CI14">
            <v>478</v>
          </cell>
          <cell r="CJ14">
            <v>267640</v>
          </cell>
          <cell r="CK14">
            <v>13</v>
          </cell>
          <cell r="CL14">
            <v>41110</v>
          </cell>
          <cell r="CM14">
            <v>0</v>
          </cell>
          <cell r="CN14">
            <v>0</v>
          </cell>
          <cell r="CO14">
            <v>199</v>
          </cell>
          <cell r="CP14">
            <v>7297400</v>
          </cell>
          <cell r="CQ14">
            <v>212</v>
          </cell>
          <cell r="CR14">
            <v>7338510</v>
          </cell>
          <cell r="CS14">
            <v>84</v>
          </cell>
          <cell r="CT14">
            <v>1943600</v>
          </cell>
          <cell r="CU14">
            <v>1</v>
          </cell>
          <cell r="CV14">
            <v>15500</v>
          </cell>
          <cell r="CW14">
            <v>85</v>
          </cell>
          <cell r="CX14">
            <v>1959100</v>
          </cell>
          <cell r="CY14">
            <v>775</v>
          </cell>
          <cell r="CZ14">
            <v>9565250</v>
          </cell>
          <cell r="DA14">
            <v>312776</v>
          </cell>
          <cell r="DB14">
            <v>50128820</v>
          </cell>
          <cell r="DC14">
            <v>31992</v>
          </cell>
          <cell r="DD14">
            <v>46567070</v>
          </cell>
          <cell r="DE14">
            <v>5815</v>
          </cell>
          <cell r="DF14">
            <v>21116390</v>
          </cell>
          <cell r="DG14">
            <v>350583</v>
          </cell>
          <cell r="DH14">
            <v>117812280</v>
          </cell>
          <cell r="DI14">
            <v>114283420</v>
          </cell>
          <cell r="DJ14">
            <v>162780</v>
          </cell>
          <cell r="DK14">
            <v>28650630</v>
          </cell>
          <cell r="DL14">
            <v>15261</v>
          </cell>
          <cell r="DM14">
            <v>21296160</v>
          </cell>
          <cell r="DN14">
            <v>30</v>
          </cell>
          <cell r="DO14">
            <v>86500</v>
          </cell>
          <cell r="DP14">
            <v>178071</v>
          </cell>
          <cell r="DQ14">
            <v>50033290</v>
          </cell>
          <cell r="DR14">
            <v>821938</v>
          </cell>
          <cell r="DS14">
            <v>38120</v>
          </cell>
          <cell r="DT14">
            <v>16020</v>
          </cell>
          <cell r="DU14">
            <v>876078</v>
          </cell>
          <cell r="DV14">
            <v>23720</v>
          </cell>
          <cell r="DW14">
            <v>851309</v>
          </cell>
          <cell r="DX14">
            <v>880</v>
          </cell>
          <cell r="DY14">
            <v>169</v>
          </cell>
          <cell r="DZ14">
            <v>3226</v>
          </cell>
          <cell r="EA14">
            <v>7463</v>
          </cell>
          <cell r="EB14">
            <v>497</v>
          </cell>
          <cell r="EC14">
            <v>11186</v>
          </cell>
          <cell r="ED14">
            <v>4024</v>
          </cell>
          <cell r="EE14">
            <v>2216</v>
          </cell>
          <cell r="EF14">
            <v>60</v>
          </cell>
          <cell r="EG14">
            <v>6300</v>
          </cell>
          <cell r="EH14">
            <v>44</v>
          </cell>
          <cell r="EI14">
            <v>87</v>
          </cell>
          <cell r="EJ14">
            <v>0</v>
          </cell>
          <cell r="EK14">
            <v>131</v>
          </cell>
          <cell r="EL14">
            <v>7294</v>
          </cell>
          <cell r="EM14">
            <v>9766</v>
          </cell>
          <cell r="EN14">
            <v>557</v>
          </cell>
          <cell r="EO14">
            <v>17617</v>
          </cell>
          <cell r="EP14">
            <v>0</v>
          </cell>
          <cell r="EQ14">
            <v>0</v>
          </cell>
          <cell r="ER14">
            <v>0</v>
          </cell>
          <cell r="ES14">
            <v>0</v>
          </cell>
          <cell r="ET14">
            <v>4879</v>
          </cell>
        </row>
        <row r="15">
          <cell r="A15" t="str">
            <v>0110</v>
          </cell>
          <cell r="B15" t="str">
            <v>3408005</v>
          </cell>
          <cell r="C15">
            <v>16</v>
          </cell>
          <cell r="D15" t="str">
            <v>예산우체국</v>
          </cell>
          <cell r="E15">
            <v>3264</v>
          </cell>
          <cell r="F15">
            <v>1117580</v>
          </cell>
          <cell r="G15">
            <v>294917</v>
          </cell>
          <cell r="H15">
            <v>50121070</v>
          </cell>
          <cell r="I15">
            <v>9741</v>
          </cell>
          <cell r="J15">
            <v>307922</v>
          </cell>
          <cell r="K15">
            <v>51238650</v>
          </cell>
          <cell r="L15">
            <v>6727</v>
          </cell>
          <cell r="M15">
            <v>14118710</v>
          </cell>
          <cell r="N15">
            <v>25300</v>
          </cell>
          <cell r="O15">
            <v>28922830</v>
          </cell>
          <cell r="P15">
            <v>3439</v>
          </cell>
          <cell r="Q15">
            <v>35466</v>
          </cell>
          <cell r="R15">
            <v>43041540</v>
          </cell>
          <cell r="S15">
            <v>0</v>
          </cell>
          <cell r="T15">
            <v>0</v>
          </cell>
          <cell r="U15">
            <v>314</v>
          </cell>
          <cell r="V15">
            <v>471000</v>
          </cell>
          <cell r="W15">
            <v>0</v>
          </cell>
          <cell r="X15">
            <v>314</v>
          </cell>
          <cell r="Y15">
            <v>471000</v>
          </cell>
          <cell r="Z15">
            <v>3885</v>
          </cell>
          <cell r="AA15">
            <v>16680700</v>
          </cell>
          <cell r="AB15">
            <v>2298</v>
          </cell>
          <cell r="AC15">
            <v>7199400</v>
          </cell>
          <cell r="AD15">
            <v>14</v>
          </cell>
          <cell r="AE15">
            <v>6197</v>
          </cell>
          <cell r="AF15">
            <v>23880100</v>
          </cell>
          <cell r="AG15">
            <v>13876</v>
          </cell>
          <cell r="AH15">
            <v>31916990</v>
          </cell>
          <cell r="AI15">
            <v>322829</v>
          </cell>
          <cell r="AJ15">
            <v>86714300</v>
          </cell>
          <cell r="AK15">
            <v>13194</v>
          </cell>
          <cell r="AL15">
            <v>349899</v>
          </cell>
          <cell r="AM15">
            <v>118631290</v>
          </cell>
          <cell r="AN15">
            <v>20678</v>
          </cell>
          <cell r="AO15">
            <v>4636560</v>
          </cell>
          <cell r="AP15">
            <v>0</v>
          </cell>
          <cell r="AQ15">
            <v>0</v>
          </cell>
          <cell r="AR15">
            <v>378</v>
          </cell>
          <cell r="AS15">
            <v>9</v>
          </cell>
          <cell r="AT15">
            <v>2</v>
          </cell>
          <cell r="AU15">
            <v>0</v>
          </cell>
          <cell r="AV15">
            <v>929</v>
          </cell>
          <cell r="AW15">
            <v>8</v>
          </cell>
          <cell r="AX15">
            <v>134</v>
          </cell>
          <cell r="AY15">
            <v>0</v>
          </cell>
          <cell r="AZ15">
            <v>677</v>
          </cell>
          <cell r="BA15">
            <v>2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169</v>
          </cell>
          <cell r="BG15">
            <v>0</v>
          </cell>
          <cell r="BH15">
            <v>0</v>
          </cell>
          <cell r="BI15">
            <v>0</v>
          </cell>
          <cell r="BJ15">
            <v>2966</v>
          </cell>
          <cell r="BK15">
            <v>13091900</v>
          </cell>
          <cell r="BL15">
            <v>2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71652</v>
          </cell>
          <cell r="BT15">
            <v>3266</v>
          </cell>
          <cell r="BU15">
            <v>0</v>
          </cell>
          <cell r="BV15">
            <v>0</v>
          </cell>
          <cell r="BW15">
            <v>677</v>
          </cell>
          <cell r="BX15">
            <v>75595</v>
          </cell>
          <cell r="BY15">
            <v>307</v>
          </cell>
          <cell r="BZ15">
            <v>147790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307</v>
          </cell>
          <cell r="CJ15">
            <v>147790</v>
          </cell>
          <cell r="CK15">
            <v>4</v>
          </cell>
          <cell r="CL15">
            <v>11250</v>
          </cell>
          <cell r="CM15">
            <v>0</v>
          </cell>
          <cell r="CN15">
            <v>0</v>
          </cell>
          <cell r="CO15">
            <v>134</v>
          </cell>
          <cell r="CP15">
            <v>6058000</v>
          </cell>
          <cell r="CQ15">
            <v>138</v>
          </cell>
          <cell r="CR15">
            <v>6069250</v>
          </cell>
          <cell r="CS15">
            <v>5</v>
          </cell>
          <cell r="CT15">
            <v>124500</v>
          </cell>
          <cell r="CU15">
            <v>23</v>
          </cell>
          <cell r="CV15">
            <v>769300</v>
          </cell>
          <cell r="CW15">
            <v>28</v>
          </cell>
          <cell r="CX15">
            <v>893800</v>
          </cell>
          <cell r="CY15">
            <v>473</v>
          </cell>
          <cell r="CZ15">
            <v>7110840</v>
          </cell>
          <cell r="DA15">
            <v>308229</v>
          </cell>
          <cell r="DB15">
            <v>51386440</v>
          </cell>
          <cell r="DC15">
            <v>35604</v>
          </cell>
          <cell r="DD15">
            <v>49110790</v>
          </cell>
          <cell r="DE15">
            <v>6539</v>
          </cell>
          <cell r="DF15">
            <v>25244900</v>
          </cell>
          <cell r="DG15">
            <v>350372</v>
          </cell>
          <cell r="DH15">
            <v>125742130</v>
          </cell>
          <cell r="DI15">
            <v>114311030</v>
          </cell>
          <cell r="DJ15">
            <v>210127</v>
          </cell>
          <cell r="DK15">
            <v>33801870</v>
          </cell>
          <cell r="DL15">
            <v>9194</v>
          </cell>
          <cell r="DM15">
            <v>16535020</v>
          </cell>
          <cell r="DN15">
            <v>865</v>
          </cell>
          <cell r="DO15">
            <v>3314500</v>
          </cell>
          <cell r="DP15">
            <v>220186</v>
          </cell>
          <cell r="DQ15">
            <v>53651390</v>
          </cell>
          <cell r="DR15">
            <v>1449277</v>
          </cell>
          <cell r="DS15">
            <v>43043</v>
          </cell>
          <cell r="DT15">
            <v>5011</v>
          </cell>
          <cell r="DU15">
            <v>1497331</v>
          </cell>
          <cell r="DV15">
            <v>7589</v>
          </cell>
          <cell r="DW15">
            <v>1788792</v>
          </cell>
          <cell r="DX15">
            <v>690</v>
          </cell>
          <cell r="DY15">
            <v>261</v>
          </cell>
          <cell r="DZ15">
            <v>12587</v>
          </cell>
          <cell r="EA15">
            <v>8394</v>
          </cell>
          <cell r="EB15">
            <v>514</v>
          </cell>
          <cell r="EC15">
            <v>21495</v>
          </cell>
          <cell r="ED15">
            <v>16931</v>
          </cell>
          <cell r="EE15">
            <v>4688</v>
          </cell>
          <cell r="EF15">
            <v>63</v>
          </cell>
          <cell r="EG15">
            <v>21682</v>
          </cell>
          <cell r="EH15">
            <v>58</v>
          </cell>
          <cell r="EI15">
            <v>105</v>
          </cell>
          <cell r="EJ15">
            <v>1</v>
          </cell>
          <cell r="EK15">
            <v>164</v>
          </cell>
          <cell r="EL15">
            <v>29576</v>
          </cell>
          <cell r="EM15">
            <v>13187</v>
          </cell>
          <cell r="EN15">
            <v>578</v>
          </cell>
          <cell r="EO15">
            <v>43341</v>
          </cell>
          <cell r="EP15">
            <v>770140</v>
          </cell>
          <cell r="EQ15">
            <v>69980</v>
          </cell>
          <cell r="ER15">
            <v>8423</v>
          </cell>
          <cell r="ES15">
            <v>848543</v>
          </cell>
          <cell r="ET15">
            <v>16751</v>
          </cell>
        </row>
        <row r="16">
          <cell r="A16" t="str">
            <v>0110</v>
          </cell>
          <cell r="B16" t="str">
            <v>3438005</v>
          </cell>
          <cell r="C16">
            <v>19</v>
          </cell>
          <cell r="D16" t="str">
            <v>당진우체국</v>
          </cell>
          <cell r="E16">
            <v>25367</v>
          </cell>
          <cell r="F16">
            <v>8954740</v>
          </cell>
          <cell r="G16">
            <v>359742</v>
          </cell>
          <cell r="H16">
            <v>58443180</v>
          </cell>
          <cell r="I16">
            <v>63</v>
          </cell>
          <cell r="J16">
            <v>385172</v>
          </cell>
          <cell r="K16">
            <v>67397920</v>
          </cell>
          <cell r="L16">
            <v>8215</v>
          </cell>
          <cell r="M16">
            <v>12788470</v>
          </cell>
          <cell r="N16">
            <v>138273</v>
          </cell>
          <cell r="O16">
            <v>35495170</v>
          </cell>
          <cell r="P16">
            <v>1556</v>
          </cell>
          <cell r="Q16">
            <v>148044</v>
          </cell>
          <cell r="R16">
            <v>48283640</v>
          </cell>
          <cell r="S16">
            <v>5</v>
          </cell>
          <cell r="T16">
            <v>12500</v>
          </cell>
          <cell r="U16">
            <v>44</v>
          </cell>
          <cell r="V16">
            <v>67000</v>
          </cell>
          <cell r="W16">
            <v>3</v>
          </cell>
          <cell r="X16">
            <v>52</v>
          </cell>
          <cell r="Y16">
            <v>79500</v>
          </cell>
          <cell r="Z16">
            <v>2977</v>
          </cell>
          <cell r="AA16">
            <v>14624040</v>
          </cell>
          <cell r="AB16">
            <v>1139</v>
          </cell>
          <cell r="AC16">
            <v>3602120</v>
          </cell>
          <cell r="AD16">
            <v>1</v>
          </cell>
          <cell r="AE16">
            <v>4117</v>
          </cell>
          <cell r="AF16">
            <v>18226160</v>
          </cell>
          <cell r="AG16">
            <v>36564</v>
          </cell>
          <cell r="AH16">
            <v>36379750</v>
          </cell>
          <cell r="AI16">
            <v>499198</v>
          </cell>
          <cell r="AJ16">
            <v>97607470</v>
          </cell>
          <cell r="AK16">
            <v>1623</v>
          </cell>
          <cell r="AL16">
            <v>537385</v>
          </cell>
          <cell r="AM16">
            <v>133987220</v>
          </cell>
          <cell r="AN16">
            <v>0</v>
          </cell>
          <cell r="AO16">
            <v>0</v>
          </cell>
          <cell r="AP16">
            <v>0</v>
          </cell>
          <cell r="AQ16">
            <v>0</v>
          </cell>
          <cell r="AR16">
            <v>581</v>
          </cell>
          <cell r="AS16">
            <v>2</v>
          </cell>
          <cell r="AT16">
            <v>1</v>
          </cell>
          <cell r="AU16">
            <v>0</v>
          </cell>
          <cell r="AV16">
            <v>1467</v>
          </cell>
          <cell r="AW16">
            <v>198</v>
          </cell>
          <cell r="AX16">
            <v>80</v>
          </cell>
          <cell r="AY16">
            <v>0</v>
          </cell>
          <cell r="AZ16">
            <v>909</v>
          </cell>
          <cell r="BA16">
            <v>0</v>
          </cell>
          <cell r="BB16">
            <v>0</v>
          </cell>
          <cell r="BC16">
            <v>0</v>
          </cell>
          <cell r="BD16">
            <v>0</v>
          </cell>
          <cell r="BE16">
            <v>0</v>
          </cell>
          <cell r="BF16">
            <v>19</v>
          </cell>
          <cell r="BG16">
            <v>0</v>
          </cell>
          <cell r="BH16">
            <v>0</v>
          </cell>
          <cell r="BI16">
            <v>6</v>
          </cell>
          <cell r="BJ16">
            <v>2036</v>
          </cell>
          <cell r="BK16">
            <v>10914900</v>
          </cell>
          <cell r="BL16">
            <v>0</v>
          </cell>
          <cell r="BM16">
            <v>0</v>
          </cell>
          <cell r="BN16">
            <v>0</v>
          </cell>
          <cell r="BO16">
            <v>0</v>
          </cell>
          <cell r="BP16">
            <v>0</v>
          </cell>
          <cell r="BQ16">
            <v>0</v>
          </cell>
          <cell r="BR16">
            <v>0</v>
          </cell>
          <cell r="BS16">
            <v>76471</v>
          </cell>
          <cell r="BT16">
            <v>15929</v>
          </cell>
          <cell r="BU16">
            <v>0</v>
          </cell>
          <cell r="BV16">
            <v>2400</v>
          </cell>
          <cell r="BW16">
            <v>0</v>
          </cell>
          <cell r="BX16">
            <v>94800</v>
          </cell>
          <cell r="BY16">
            <v>392</v>
          </cell>
          <cell r="BZ16">
            <v>240920</v>
          </cell>
          <cell r="CA16">
            <v>1</v>
          </cell>
          <cell r="CB16">
            <v>350</v>
          </cell>
          <cell r="CC16">
            <v>0</v>
          </cell>
          <cell r="CD16">
            <v>0</v>
          </cell>
          <cell r="CE16">
            <v>0</v>
          </cell>
          <cell r="CF16">
            <v>0</v>
          </cell>
          <cell r="CG16">
            <v>2</v>
          </cell>
          <cell r="CH16">
            <v>800</v>
          </cell>
          <cell r="CI16">
            <v>395</v>
          </cell>
          <cell r="CJ16">
            <v>242070</v>
          </cell>
          <cell r="CK16">
            <v>10</v>
          </cell>
          <cell r="CL16">
            <v>49600</v>
          </cell>
          <cell r="CM16">
            <v>0</v>
          </cell>
          <cell r="CN16">
            <v>0</v>
          </cell>
          <cell r="CO16">
            <v>188</v>
          </cell>
          <cell r="CP16">
            <v>6971600</v>
          </cell>
          <cell r="CQ16">
            <v>198</v>
          </cell>
          <cell r="CR16">
            <v>7021200</v>
          </cell>
          <cell r="CS16">
            <v>38</v>
          </cell>
          <cell r="CT16">
            <v>906800</v>
          </cell>
          <cell r="CU16">
            <v>0</v>
          </cell>
          <cell r="CV16">
            <v>0</v>
          </cell>
          <cell r="CW16">
            <v>38</v>
          </cell>
          <cell r="CX16">
            <v>906800</v>
          </cell>
          <cell r="CY16">
            <v>631</v>
          </cell>
          <cell r="CZ16">
            <v>8170070</v>
          </cell>
          <cell r="DA16">
            <v>385567</v>
          </cell>
          <cell r="DB16">
            <v>67639990</v>
          </cell>
          <cell r="DC16">
            <v>148242</v>
          </cell>
          <cell r="DD16">
            <v>55304840</v>
          </cell>
          <cell r="DE16">
            <v>4207</v>
          </cell>
          <cell r="DF16">
            <v>19212460</v>
          </cell>
          <cell r="DG16">
            <v>538016</v>
          </cell>
          <cell r="DH16">
            <v>142157290</v>
          </cell>
          <cell r="DI16">
            <v>125842804</v>
          </cell>
          <cell r="DJ16">
            <v>257790</v>
          </cell>
          <cell r="DK16">
            <v>43190780</v>
          </cell>
          <cell r="DL16">
            <v>9336</v>
          </cell>
          <cell r="DM16">
            <v>15259040</v>
          </cell>
          <cell r="DN16">
            <v>18</v>
          </cell>
          <cell r="DO16">
            <v>54540</v>
          </cell>
          <cell r="DP16">
            <v>267144</v>
          </cell>
          <cell r="DQ16">
            <v>58504360</v>
          </cell>
          <cell r="DR16">
            <v>1024609</v>
          </cell>
          <cell r="DS16">
            <v>144780</v>
          </cell>
          <cell r="DT16">
            <v>6431</v>
          </cell>
          <cell r="DU16">
            <v>1175820</v>
          </cell>
          <cell r="DV16">
            <v>3267</v>
          </cell>
          <cell r="DW16">
            <v>1042902</v>
          </cell>
          <cell r="DX16">
            <v>636</v>
          </cell>
          <cell r="DY16">
            <v>182</v>
          </cell>
          <cell r="DZ16">
            <v>1915</v>
          </cell>
          <cell r="EA16">
            <v>4202</v>
          </cell>
          <cell r="EB16">
            <v>317</v>
          </cell>
          <cell r="EC16">
            <v>6434</v>
          </cell>
          <cell r="ED16">
            <v>6112</v>
          </cell>
          <cell r="EE16">
            <v>1676</v>
          </cell>
          <cell r="EF16">
            <v>215</v>
          </cell>
          <cell r="EG16">
            <v>8003</v>
          </cell>
          <cell r="EH16">
            <v>66</v>
          </cell>
          <cell r="EI16">
            <v>150</v>
          </cell>
          <cell r="EJ16">
            <v>0</v>
          </cell>
          <cell r="EK16">
            <v>216</v>
          </cell>
          <cell r="EL16">
            <v>8093</v>
          </cell>
          <cell r="EM16">
            <v>6028</v>
          </cell>
          <cell r="EN16">
            <v>532</v>
          </cell>
          <cell r="EO16">
            <v>14653</v>
          </cell>
          <cell r="EP16">
            <v>0</v>
          </cell>
          <cell r="EQ16">
            <v>0</v>
          </cell>
          <cell r="ER16">
            <v>0</v>
          </cell>
          <cell r="ES16">
            <v>0</v>
          </cell>
          <cell r="ET16">
            <v>4989</v>
          </cell>
        </row>
        <row r="17">
          <cell r="A17" t="str">
            <v>0110</v>
          </cell>
          <cell r="B17" t="str">
            <v>3458005</v>
          </cell>
          <cell r="C17">
            <v>20</v>
          </cell>
          <cell r="D17" t="str">
            <v>청양우체국</v>
          </cell>
          <cell r="E17">
            <v>4428</v>
          </cell>
          <cell r="F17">
            <v>1515800</v>
          </cell>
          <cell r="G17">
            <v>225256</v>
          </cell>
          <cell r="H17">
            <v>35193430</v>
          </cell>
          <cell r="I17">
            <v>1599</v>
          </cell>
          <cell r="J17">
            <v>231283</v>
          </cell>
          <cell r="K17">
            <v>36709230</v>
          </cell>
          <cell r="L17">
            <v>3257</v>
          </cell>
          <cell r="M17">
            <v>6961840</v>
          </cell>
          <cell r="N17">
            <v>6312</v>
          </cell>
          <cell r="O17">
            <v>7252290</v>
          </cell>
          <cell r="P17">
            <v>608</v>
          </cell>
          <cell r="Q17">
            <v>10177</v>
          </cell>
          <cell r="R17">
            <v>14214130</v>
          </cell>
          <cell r="S17">
            <v>3</v>
          </cell>
          <cell r="T17">
            <v>7500</v>
          </cell>
          <cell r="U17">
            <v>658</v>
          </cell>
          <cell r="V17">
            <v>1062500</v>
          </cell>
          <cell r="W17">
            <v>0</v>
          </cell>
          <cell r="X17">
            <v>661</v>
          </cell>
          <cell r="Y17">
            <v>1070000</v>
          </cell>
          <cell r="Z17">
            <v>2125</v>
          </cell>
          <cell r="AA17">
            <v>8348150</v>
          </cell>
          <cell r="AB17">
            <v>3005</v>
          </cell>
          <cell r="AC17">
            <v>8177170</v>
          </cell>
          <cell r="AD17">
            <v>2</v>
          </cell>
          <cell r="AE17">
            <v>5132</v>
          </cell>
          <cell r="AF17">
            <v>16525320</v>
          </cell>
          <cell r="AG17">
            <v>9813</v>
          </cell>
          <cell r="AH17">
            <v>16833290</v>
          </cell>
          <cell r="AI17">
            <v>235231</v>
          </cell>
          <cell r="AJ17">
            <v>51685390</v>
          </cell>
          <cell r="AK17">
            <v>2209</v>
          </cell>
          <cell r="AL17">
            <v>247253</v>
          </cell>
          <cell r="AM17">
            <v>68518680</v>
          </cell>
          <cell r="AN17">
            <v>24</v>
          </cell>
          <cell r="AO17">
            <v>6000</v>
          </cell>
          <cell r="AP17">
            <v>0</v>
          </cell>
          <cell r="AQ17">
            <v>0</v>
          </cell>
          <cell r="AR17">
            <v>193</v>
          </cell>
          <cell r="AS17">
            <v>3</v>
          </cell>
          <cell r="AT17">
            <v>0</v>
          </cell>
          <cell r="AU17">
            <v>0</v>
          </cell>
          <cell r="AV17">
            <v>228</v>
          </cell>
          <cell r="AW17">
            <v>175</v>
          </cell>
          <cell r="AX17">
            <v>36</v>
          </cell>
          <cell r="AY17">
            <v>0</v>
          </cell>
          <cell r="AZ17">
            <v>280</v>
          </cell>
          <cell r="BA17">
            <v>0</v>
          </cell>
          <cell r="BB17">
            <v>0</v>
          </cell>
          <cell r="BC17">
            <v>0</v>
          </cell>
          <cell r="BD17">
            <v>0</v>
          </cell>
          <cell r="BE17">
            <v>0</v>
          </cell>
          <cell r="BF17">
            <v>9</v>
          </cell>
          <cell r="BG17">
            <v>0</v>
          </cell>
          <cell r="BH17">
            <v>0</v>
          </cell>
          <cell r="BI17">
            <v>1</v>
          </cell>
          <cell r="BJ17">
            <v>1184</v>
          </cell>
          <cell r="BK17">
            <v>4156800</v>
          </cell>
          <cell r="BL17">
            <v>2</v>
          </cell>
          <cell r="BM17">
            <v>0</v>
          </cell>
          <cell r="BN17">
            <v>0</v>
          </cell>
          <cell r="BO17">
            <v>0</v>
          </cell>
          <cell r="BP17">
            <v>0</v>
          </cell>
          <cell r="BQ17">
            <v>0</v>
          </cell>
          <cell r="BR17">
            <v>0</v>
          </cell>
          <cell r="BS17">
            <v>69116</v>
          </cell>
          <cell r="BT17">
            <v>4841</v>
          </cell>
          <cell r="BU17">
            <v>0</v>
          </cell>
          <cell r="BV17">
            <v>25</v>
          </cell>
          <cell r="BW17">
            <v>0</v>
          </cell>
          <cell r="BX17">
            <v>73982</v>
          </cell>
          <cell r="BY17">
            <v>71</v>
          </cell>
          <cell r="BZ17">
            <v>41080</v>
          </cell>
          <cell r="CA17">
            <v>0</v>
          </cell>
          <cell r="CB17">
            <v>0</v>
          </cell>
          <cell r="CC17">
            <v>1</v>
          </cell>
          <cell r="CD17">
            <v>750</v>
          </cell>
          <cell r="CE17">
            <v>2</v>
          </cell>
          <cell r="CF17">
            <v>12600</v>
          </cell>
          <cell r="CG17">
            <v>0</v>
          </cell>
          <cell r="CH17">
            <v>0</v>
          </cell>
          <cell r="CI17">
            <v>74</v>
          </cell>
          <cell r="CJ17">
            <v>54430</v>
          </cell>
          <cell r="CK17">
            <v>3</v>
          </cell>
          <cell r="CL17">
            <v>10650</v>
          </cell>
          <cell r="CM17">
            <v>0</v>
          </cell>
          <cell r="CN17">
            <v>0</v>
          </cell>
          <cell r="CO17">
            <v>58</v>
          </cell>
          <cell r="CP17">
            <v>1753400</v>
          </cell>
          <cell r="CQ17">
            <v>61</v>
          </cell>
          <cell r="CR17">
            <v>1764050</v>
          </cell>
          <cell r="CS17">
            <v>13</v>
          </cell>
          <cell r="CT17">
            <v>270400</v>
          </cell>
          <cell r="CU17">
            <v>0</v>
          </cell>
          <cell r="CV17">
            <v>0</v>
          </cell>
          <cell r="CW17">
            <v>13</v>
          </cell>
          <cell r="CX17">
            <v>270400</v>
          </cell>
          <cell r="CY17">
            <v>148</v>
          </cell>
          <cell r="CZ17">
            <v>2088880</v>
          </cell>
          <cell r="DA17">
            <v>231357</v>
          </cell>
          <cell r="DB17">
            <v>36763660</v>
          </cell>
          <cell r="DC17">
            <v>10238</v>
          </cell>
          <cell r="DD17">
            <v>15978180</v>
          </cell>
          <cell r="DE17">
            <v>5806</v>
          </cell>
          <cell r="DF17">
            <v>17865720</v>
          </cell>
          <cell r="DG17">
            <v>247401</v>
          </cell>
          <cell r="DH17">
            <v>70607560</v>
          </cell>
          <cell r="DI17">
            <v>63229690</v>
          </cell>
          <cell r="DJ17">
            <v>136101</v>
          </cell>
          <cell r="DK17">
            <v>18273120</v>
          </cell>
          <cell r="DL17">
            <v>1642</v>
          </cell>
          <cell r="DM17">
            <v>4094170</v>
          </cell>
          <cell r="DN17">
            <v>865</v>
          </cell>
          <cell r="DO17">
            <v>2182300</v>
          </cell>
          <cell r="DP17">
            <v>138608</v>
          </cell>
          <cell r="DQ17">
            <v>24549590</v>
          </cell>
          <cell r="DR17">
            <v>562634</v>
          </cell>
          <cell r="DS17">
            <v>20092</v>
          </cell>
          <cell r="DT17">
            <v>3723</v>
          </cell>
          <cell r="DU17">
            <v>586449</v>
          </cell>
          <cell r="DV17">
            <v>3316</v>
          </cell>
          <cell r="DW17">
            <v>582989</v>
          </cell>
          <cell r="DX17">
            <v>101</v>
          </cell>
          <cell r="DY17">
            <v>44</v>
          </cell>
          <cell r="DZ17">
            <v>102</v>
          </cell>
          <cell r="EA17">
            <v>1932</v>
          </cell>
          <cell r="EB17">
            <v>91</v>
          </cell>
          <cell r="EC17">
            <v>2125</v>
          </cell>
          <cell r="ED17">
            <v>3073</v>
          </cell>
          <cell r="EE17">
            <v>404</v>
          </cell>
          <cell r="EF17">
            <v>8</v>
          </cell>
          <cell r="EG17">
            <v>3485</v>
          </cell>
          <cell r="EH17">
            <v>7</v>
          </cell>
          <cell r="EI17">
            <v>20</v>
          </cell>
          <cell r="EJ17">
            <v>0</v>
          </cell>
          <cell r="EK17">
            <v>27</v>
          </cell>
          <cell r="EL17">
            <v>3182</v>
          </cell>
          <cell r="EM17">
            <v>2356</v>
          </cell>
          <cell r="EN17">
            <v>99</v>
          </cell>
          <cell r="EO17">
            <v>5637</v>
          </cell>
          <cell r="EP17">
            <v>0</v>
          </cell>
          <cell r="EQ17">
            <v>0</v>
          </cell>
          <cell r="ER17">
            <v>0</v>
          </cell>
          <cell r="ES17">
            <v>0</v>
          </cell>
          <cell r="ET17">
            <v>5314</v>
          </cell>
        </row>
        <row r="18">
          <cell r="A18" t="str">
            <v>0110</v>
          </cell>
          <cell r="B18" t="str">
            <v>3508005</v>
          </cell>
          <cell r="C18">
            <v>14</v>
          </cell>
          <cell r="D18" t="str">
            <v>홍성우체국</v>
          </cell>
          <cell r="E18">
            <v>12218</v>
          </cell>
          <cell r="F18">
            <v>4161940</v>
          </cell>
          <cell r="G18">
            <v>537019</v>
          </cell>
          <cell r="H18">
            <v>84621860</v>
          </cell>
          <cell r="I18">
            <v>1202</v>
          </cell>
          <cell r="J18">
            <v>550439</v>
          </cell>
          <cell r="K18">
            <v>88783800</v>
          </cell>
          <cell r="L18">
            <v>7609</v>
          </cell>
          <cell r="M18">
            <v>11651410</v>
          </cell>
          <cell r="N18">
            <v>29712</v>
          </cell>
          <cell r="O18">
            <v>42698880</v>
          </cell>
          <cell r="P18">
            <v>1102</v>
          </cell>
          <cell r="Q18">
            <v>38423</v>
          </cell>
          <cell r="R18">
            <v>54350290</v>
          </cell>
          <cell r="S18">
            <v>33</v>
          </cell>
          <cell r="T18">
            <v>83000</v>
          </cell>
          <cell r="U18">
            <v>308</v>
          </cell>
          <cell r="V18">
            <v>462000</v>
          </cell>
          <cell r="W18">
            <v>0</v>
          </cell>
          <cell r="X18">
            <v>341</v>
          </cell>
          <cell r="Y18">
            <v>545000</v>
          </cell>
          <cell r="Z18">
            <v>3665</v>
          </cell>
          <cell r="AA18">
            <v>17547380</v>
          </cell>
          <cell r="AB18">
            <v>4467</v>
          </cell>
          <cell r="AC18">
            <v>12567600</v>
          </cell>
          <cell r="AD18">
            <v>13</v>
          </cell>
          <cell r="AE18">
            <v>8145</v>
          </cell>
          <cell r="AF18">
            <v>30114980</v>
          </cell>
          <cell r="AG18">
            <v>23525</v>
          </cell>
          <cell r="AH18">
            <v>33443730</v>
          </cell>
          <cell r="AI18">
            <v>571506</v>
          </cell>
          <cell r="AJ18">
            <v>140350340</v>
          </cell>
          <cell r="AK18">
            <v>2317</v>
          </cell>
          <cell r="AL18">
            <v>597348</v>
          </cell>
          <cell r="AM18">
            <v>173794070</v>
          </cell>
          <cell r="AN18">
            <v>7726</v>
          </cell>
          <cell r="AO18">
            <v>1973800</v>
          </cell>
          <cell r="AP18">
            <v>0</v>
          </cell>
          <cell r="AQ18">
            <v>0</v>
          </cell>
          <cell r="AR18">
            <v>36</v>
          </cell>
          <cell r="AS18">
            <v>3</v>
          </cell>
          <cell r="AT18">
            <v>2</v>
          </cell>
          <cell r="AU18">
            <v>1</v>
          </cell>
          <cell r="AV18">
            <v>8639</v>
          </cell>
          <cell r="AW18">
            <v>201</v>
          </cell>
          <cell r="AX18">
            <v>51</v>
          </cell>
          <cell r="AY18">
            <v>0</v>
          </cell>
          <cell r="AZ18">
            <v>540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29</v>
          </cell>
          <cell r="BG18">
            <v>0</v>
          </cell>
          <cell r="BH18">
            <v>0</v>
          </cell>
          <cell r="BI18">
            <v>1</v>
          </cell>
          <cell r="BJ18">
            <v>2661</v>
          </cell>
          <cell r="BK18">
            <v>13488950</v>
          </cell>
          <cell r="BL18">
            <v>0</v>
          </cell>
          <cell r="BM18">
            <v>0</v>
          </cell>
          <cell r="BN18">
            <v>0</v>
          </cell>
          <cell r="BO18">
            <v>0</v>
          </cell>
          <cell r="BP18">
            <v>0</v>
          </cell>
          <cell r="BQ18">
            <v>0</v>
          </cell>
          <cell r="BR18">
            <v>0</v>
          </cell>
          <cell r="BS18">
            <v>54625</v>
          </cell>
          <cell r="BT18">
            <v>31480</v>
          </cell>
          <cell r="BU18">
            <v>0</v>
          </cell>
          <cell r="BV18">
            <v>0</v>
          </cell>
          <cell r="BW18">
            <v>0</v>
          </cell>
          <cell r="BX18">
            <v>86105</v>
          </cell>
          <cell r="BY18">
            <v>235</v>
          </cell>
          <cell r="BZ18">
            <v>121370</v>
          </cell>
          <cell r="CA18">
            <v>47</v>
          </cell>
          <cell r="CB18">
            <v>16450</v>
          </cell>
          <cell r="CC18">
            <v>0</v>
          </cell>
          <cell r="CD18">
            <v>0</v>
          </cell>
          <cell r="CE18">
            <v>9</v>
          </cell>
          <cell r="CF18">
            <v>49200</v>
          </cell>
          <cell r="CG18">
            <v>34</v>
          </cell>
          <cell r="CH18">
            <v>13600</v>
          </cell>
          <cell r="CI18">
            <v>325</v>
          </cell>
          <cell r="CJ18">
            <v>200620</v>
          </cell>
          <cell r="CK18">
            <v>7</v>
          </cell>
          <cell r="CL18">
            <v>18300</v>
          </cell>
          <cell r="CM18">
            <v>0</v>
          </cell>
          <cell r="CN18">
            <v>0</v>
          </cell>
          <cell r="CO18">
            <v>176</v>
          </cell>
          <cell r="CP18">
            <v>6725900</v>
          </cell>
          <cell r="CQ18">
            <v>183</v>
          </cell>
          <cell r="CR18">
            <v>6744200</v>
          </cell>
          <cell r="CS18">
            <v>133</v>
          </cell>
          <cell r="CT18">
            <v>3586700</v>
          </cell>
          <cell r="CU18">
            <v>8</v>
          </cell>
          <cell r="CV18">
            <v>314500</v>
          </cell>
          <cell r="CW18">
            <v>141</v>
          </cell>
          <cell r="CX18">
            <v>3901200</v>
          </cell>
          <cell r="CY18">
            <v>649</v>
          </cell>
          <cell r="CZ18">
            <v>10846020</v>
          </cell>
          <cell r="DA18">
            <v>550764</v>
          </cell>
          <cell r="DB18">
            <v>88984420</v>
          </cell>
          <cell r="DC18">
            <v>38606</v>
          </cell>
          <cell r="DD18">
            <v>61094490</v>
          </cell>
          <cell r="DE18">
            <v>8627</v>
          </cell>
          <cell r="DF18">
            <v>34561180</v>
          </cell>
          <cell r="DG18">
            <v>597997</v>
          </cell>
          <cell r="DH18">
            <v>184640090</v>
          </cell>
          <cell r="DI18">
            <v>182372920</v>
          </cell>
          <cell r="DJ18">
            <v>200458</v>
          </cell>
          <cell r="DK18">
            <v>32461380</v>
          </cell>
          <cell r="DL18">
            <v>14161</v>
          </cell>
          <cell r="DM18">
            <v>26756560</v>
          </cell>
          <cell r="DN18">
            <v>31</v>
          </cell>
          <cell r="DO18">
            <v>91000</v>
          </cell>
          <cell r="DP18">
            <v>214650</v>
          </cell>
          <cell r="DQ18">
            <v>59308940</v>
          </cell>
          <cell r="DR18">
            <v>1377275</v>
          </cell>
          <cell r="DS18">
            <v>51027</v>
          </cell>
          <cell r="DT18">
            <v>7524</v>
          </cell>
          <cell r="DU18">
            <v>1435826</v>
          </cell>
          <cell r="DV18">
            <v>40008</v>
          </cell>
          <cell r="DW18">
            <v>1395171</v>
          </cell>
          <cell r="DX18">
            <v>326</v>
          </cell>
          <cell r="DY18">
            <v>321</v>
          </cell>
          <cell r="DZ18">
            <v>353</v>
          </cell>
          <cell r="EA18">
            <v>2253</v>
          </cell>
          <cell r="EB18">
            <v>127</v>
          </cell>
          <cell r="EC18">
            <v>2733</v>
          </cell>
          <cell r="ED18">
            <v>2839</v>
          </cell>
          <cell r="EE18">
            <v>951</v>
          </cell>
          <cell r="EF18">
            <v>63</v>
          </cell>
          <cell r="EG18">
            <v>3853</v>
          </cell>
          <cell r="EH18">
            <v>135</v>
          </cell>
          <cell r="EI18">
            <v>95</v>
          </cell>
          <cell r="EJ18">
            <v>0</v>
          </cell>
          <cell r="EK18">
            <v>230</v>
          </cell>
          <cell r="EL18">
            <v>3327</v>
          </cell>
          <cell r="EM18">
            <v>3299</v>
          </cell>
          <cell r="EN18">
            <v>190</v>
          </cell>
          <cell r="EO18">
            <v>6816</v>
          </cell>
          <cell r="EP18">
            <v>3267150</v>
          </cell>
          <cell r="EQ18">
            <v>126482</v>
          </cell>
          <cell r="ER18">
            <v>19922</v>
          </cell>
          <cell r="ES18">
            <v>3413554</v>
          </cell>
          <cell r="ET18">
            <v>27145</v>
          </cell>
        </row>
        <row r="19">
          <cell r="A19" t="str">
            <v>0110</v>
          </cell>
          <cell r="B19" t="str">
            <v>3550105</v>
          </cell>
          <cell r="C19">
            <v>22</v>
          </cell>
          <cell r="D19" t="str">
            <v>보령우체국</v>
          </cell>
          <cell r="E19">
            <v>10869</v>
          </cell>
          <cell r="F19">
            <v>3696230</v>
          </cell>
          <cell r="G19">
            <v>325695</v>
          </cell>
          <cell r="H19">
            <v>53545340</v>
          </cell>
          <cell r="I19">
            <v>4923</v>
          </cell>
          <cell r="J19">
            <v>341487</v>
          </cell>
          <cell r="K19">
            <v>57241570</v>
          </cell>
          <cell r="L19">
            <v>8945</v>
          </cell>
          <cell r="M19">
            <v>13646710</v>
          </cell>
          <cell r="N19">
            <v>23536</v>
          </cell>
          <cell r="O19">
            <v>28398310</v>
          </cell>
          <cell r="P19">
            <v>1504</v>
          </cell>
          <cell r="Q19">
            <v>33985</v>
          </cell>
          <cell r="R19">
            <v>42045020</v>
          </cell>
          <cell r="S19">
            <v>0</v>
          </cell>
          <cell r="T19">
            <v>0</v>
          </cell>
          <cell r="U19">
            <v>551</v>
          </cell>
          <cell r="V19">
            <v>827000</v>
          </cell>
          <cell r="W19">
            <v>0</v>
          </cell>
          <cell r="X19">
            <v>551</v>
          </cell>
          <cell r="Y19">
            <v>827000</v>
          </cell>
          <cell r="Z19">
            <v>1977</v>
          </cell>
          <cell r="AA19">
            <v>7889300</v>
          </cell>
          <cell r="AB19">
            <v>27826</v>
          </cell>
          <cell r="AC19">
            <v>73260040</v>
          </cell>
          <cell r="AD19">
            <v>139</v>
          </cell>
          <cell r="AE19">
            <v>29942</v>
          </cell>
          <cell r="AF19">
            <v>81149340</v>
          </cell>
          <cell r="AG19">
            <v>21791</v>
          </cell>
          <cell r="AH19">
            <v>25232240</v>
          </cell>
          <cell r="AI19">
            <v>377608</v>
          </cell>
          <cell r="AJ19">
            <v>156030690</v>
          </cell>
          <cell r="AK19">
            <v>6566</v>
          </cell>
          <cell r="AL19">
            <v>405965</v>
          </cell>
          <cell r="AM19">
            <v>181262930</v>
          </cell>
          <cell r="AN19">
            <v>259</v>
          </cell>
          <cell r="AO19">
            <v>65890</v>
          </cell>
          <cell r="AP19">
            <v>320</v>
          </cell>
          <cell r="AQ19">
            <v>27960</v>
          </cell>
          <cell r="AR19">
            <v>134</v>
          </cell>
          <cell r="AS19">
            <v>14</v>
          </cell>
          <cell r="AT19">
            <v>3</v>
          </cell>
          <cell r="AU19">
            <v>0</v>
          </cell>
          <cell r="AV19">
            <v>0</v>
          </cell>
          <cell r="AW19">
            <v>265</v>
          </cell>
          <cell r="AX19">
            <v>74</v>
          </cell>
          <cell r="AY19">
            <v>0</v>
          </cell>
          <cell r="AZ19">
            <v>412</v>
          </cell>
          <cell r="BA19">
            <v>0</v>
          </cell>
          <cell r="BB19">
            <v>0</v>
          </cell>
          <cell r="BC19">
            <v>65</v>
          </cell>
          <cell r="BD19">
            <v>65000</v>
          </cell>
          <cell r="BE19">
            <v>0</v>
          </cell>
          <cell r="BF19">
            <v>16</v>
          </cell>
          <cell r="BG19">
            <v>0</v>
          </cell>
          <cell r="BH19">
            <v>0</v>
          </cell>
          <cell r="BI19">
            <v>0</v>
          </cell>
          <cell r="BJ19">
            <v>5969</v>
          </cell>
          <cell r="BK19">
            <v>18614500</v>
          </cell>
          <cell r="BL19">
            <v>15</v>
          </cell>
          <cell r="BM19">
            <v>0</v>
          </cell>
          <cell r="BN19">
            <v>0</v>
          </cell>
          <cell r="BO19">
            <v>4</v>
          </cell>
          <cell r="BP19">
            <v>4000</v>
          </cell>
          <cell r="BQ19">
            <v>0</v>
          </cell>
          <cell r="BR19">
            <v>0</v>
          </cell>
          <cell r="BS19">
            <v>69441</v>
          </cell>
          <cell r="BT19">
            <v>25997</v>
          </cell>
          <cell r="BU19">
            <v>0</v>
          </cell>
          <cell r="BV19">
            <v>285</v>
          </cell>
          <cell r="BW19">
            <v>0</v>
          </cell>
          <cell r="BX19">
            <v>95723</v>
          </cell>
          <cell r="BY19">
            <v>249</v>
          </cell>
          <cell r="BZ19">
            <v>242920</v>
          </cell>
          <cell r="CA19">
            <v>39</v>
          </cell>
          <cell r="CB19">
            <v>13650</v>
          </cell>
          <cell r="CC19">
            <v>436</v>
          </cell>
          <cell r="CD19">
            <v>488800</v>
          </cell>
          <cell r="CE19">
            <v>0</v>
          </cell>
          <cell r="CF19">
            <v>0</v>
          </cell>
          <cell r="CG19">
            <v>1</v>
          </cell>
          <cell r="CH19">
            <v>400</v>
          </cell>
          <cell r="CI19">
            <v>725</v>
          </cell>
          <cell r="CJ19">
            <v>745770</v>
          </cell>
          <cell r="CK19">
            <v>60</v>
          </cell>
          <cell r="CL19">
            <v>506100</v>
          </cell>
          <cell r="CM19">
            <v>0</v>
          </cell>
          <cell r="CN19">
            <v>0</v>
          </cell>
          <cell r="CO19">
            <v>137</v>
          </cell>
          <cell r="CP19">
            <v>6161200</v>
          </cell>
          <cell r="CQ19">
            <v>197</v>
          </cell>
          <cell r="CR19">
            <v>6667300</v>
          </cell>
          <cell r="CS19">
            <v>210</v>
          </cell>
          <cell r="CT19">
            <v>6307800</v>
          </cell>
          <cell r="CU19">
            <v>0</v>
          </cell>
          <cell r="CV19">
            <v>0</v>
          </cell>
          <cell r="CW19">
            <v>210</v>
          </cell>
          <cell r="CX19">
            <v>6307800</v>
          </cell>
          <cell r="CY19">
            <v>1132</v>
          </cell>
          <cell r="CZ19">
            <v>13720870</v>
          </cell>
          <cell r="DA19">
            <v>342212</v>
          </cell>
          <cell r="DB19">
            <v>57987340</v>
          </cell>
          <cell r="DC19">
            <v>34182</v>
          </cell>
          <cell r="DD19">
            <v>48712320</v>
          </cell>
          <cell r="DE19">
            <v>30703</v>
          </cell>
          <cell r="DF19">
            <v>88284140</v>
          </cell>
          <cell r="DG19">
            <v>407097</v>
          </cell>
          <cell r="DH19">
            <v>194983800</v>
          </cell>
          <cell r="DI19">
            <v>185152490</v>
          </cell>
          <cell r="DJ19">
            <v>203382</v>
          </cell>
          <cell r="DK19">
            <v>32782140</v>
          </cell>
          <cell r="DL19">
            <v>10455</v>
          </cell>
          <cell r="DM19">
            <v>13171170</v>
          </cell>
          <cell r="DN19">
            <v>2244</v>
          </cell>
          <cell r="DO19">
            <v>7380000</v>
          </cell>
          <cell r="DP19">
            <v>216081</v>
          </cell>
          <cell r="DQ19">
            <v>53333310</v>
          </cell>
          <cell r="DR19">
            <v>935080</v>
          </cell>
          <cell r="DS19">
            <v>48979</v>
          </cell>
          <cell r="DT19">
            <v>6725</v>
          </cell>
          <cell r="DU19">
            <v>990784</v>
          </cell>
          <cell r="DV19">
            <v>3887</v>
          </cell>
          <cell r="DW19">
            <v>501768</v>
          </cell>
          <cell r="DX19">
            <v>301</v>
          </cell>
          <cell r="DY19">
            <v>1299</v>
          </cell>
          <cell r="DZ19">
            <v>1857</v>
          </cell>
          <cell r="EA19">
            <v>7144</v>
          </cell>
          <cell r="EB19">
            <v>502</v>
          </cell>
          <cell r="EC19">
            <v>9503</v>
          </cell>
          <cell r="ED19">
            <v>14535</v>
          </cell>
          <cell r="EE19">
            <v>2015</v>
          </cell>
          <cell r="EF19">
            <v>77</v>
          </cell>
          <cell r="EG19">
            <v>16627</v>
          </cell>
          <cell r="EH19">
            <v>2</v>
          </cell>
          <cell r="EI19">
            <v>9</v>
          </cell>
          <cell r="EJ19">
            <v>0</v>
          </cell>
          <cell r="EK19">
            <v>11</v>
          </cell>
          <cell r="EL19">
            <v>16394</v>
          </cell>
          <cell r="EM19">
            <v>9168</v>
          </cell>
          <cell r="EN19">
            <v>579</v>
          </cell>
          <cell r="EO19">
            <v>26141</v>
          </cell>
          <cell r="EP19">
            <v>0</v>
          </cell>
          <cell r="EQ19">
            <v>0</v>
          </cell>
          <cell r="ER19">
            <v>0</v>
          </cell>
          <cell r="ES19">
            <v>0</v>
          </cell>
          <cell r="ET19">
            <v>6793</v>
          </cell>
        </row>
        <row r="20">
          <cell r="A20" t="str">
            <v>0110</v>
          </cell>
          <cell r="B20" t="str">
            <v>3560105</v>
          </cell>
          <cell r="C20">
            <v>23</v>
          </cell>
          <cell r="D20" t="str">
            <v>서산우체국</v>
          </cell>
          <cell r="E20">
            <v>11693</v>
          </cell>
          <cell r="F20">
            <v>4169710</v>
          </cell>
          <cell r="G20">
            <v>701073</v>
          </cell>
          <cell r="H20">
            <v>118672600</v>
          </cell>
          <cell r="I20">
            <v>818</v>
          </cell>
          <cell r="J20">
            <v>713584</v>
          </cell>
          <cell r="K20">
            <v>122842310</v>
          </cell>
          <cell r="L20">
            <v>11492</v>
          </cell>
          <cell r="M20">
            <v>18677180</v>
          </cell>
          <cell r="N20">
            <v>32876</v>
          </cell>
          <cell r="O20">
            <v>38916230</v>
          </cell>
          <cell r="P20">
            <v>1023</v>
          </cell>
          <cell r="Q20">
            <v>45391</v>
          </cell>
          <cell r="R20">
            <v>57593410</v>
          </cell>
          <cell r="S20">
            <v>161</v>
          </cell>
          <cell r="T20">
            <v>402500</v>
          </cell>
          <cell r="U20">
            <v>2058</v>
          </cell>
          <cell r="V20">
            <v>3041600</v>
          </cell>
          <cell r="W20">
            <v>0</v>
          </cell>
          <cell r="X20">
            <v>2219</v>
          </cell>
          <cell r="Y20">
            <v>3444100</v>
          </cell>
          <cell r="Z20">
            <v>4204</v>
          </cell>
          <cell r="AA20">
            <v>19172630</v>
          </cell>
          <cell r="AB20">
            <v>2422</v>
          </cell>
          <cell r="AC20">
            <v>7845000</v>
          </cell>
          <cell r="AD20">
            <v>1</v>
          </cell>
          <cell r="AE20">
            <v>6627</v>
          </cell>
          <cell r="AF20">
            <v>27017630</v>
          </cell>
          <cell r="AG20">
            <v>27550</v>
          </cell>
          <cell r="AH20">
            <v>42422020</v>
          </cell>
          <cell r="AI20">
            <v>738429</v>
          </cell>
          <cell r="AJ20">
            <v>168475430</v>
          </cell>
          <cell r="AK20">
            <v>1842</v>
          </cell>
          <cell r="AL20">
            <v>767821</v>
          </cell>
          <cell r="AM20">
            <v>210897450</v>
          </cell>
          <cell r="AN20">
            <v>4290</v>
          </cell>
          <cell r="AO20">
            <v>1131830</v>
          </cell>
          <cell r="AP20">
            <v>744</v>
          </cell>
          <cell r="AQ20">
            <v>63330</v>
          </cell>
          <cell r="AR20">
            <v>726</v>
          </cell>
          <cell r="AS20">
            <v>7</v>
          </cell>
          <cell r="AT20">
            <v>3</v>
          </cell>
          <cell r="AU20">
            <v>2</v>
          </cell>
          <cell r="AV20">
            <v>9475</v>
          </cell>
          <cell r="AW20">
            <v>299</v>
          </cell>
          <cell r="AX20">
            <v>125</v>
          </cell>
          <cell r="AY20">
            <v>0</v>
          </cell>
          <cell r="AZ20">
            <v>1032</v>
          </cell>
          <cell r="BA20">
            <v>0</v>
          </cell>
          <cell r="BB20">
            <v>0</v>
          </cell>
          <cell r="BC20">
            <v>25</v>
          </cell>
          <cell r="BD20">
            <v>25000</v>
          </cell>
          <cell r="BE20">
            <v>0</v>
          </cell>
          <cell r="BF20">
            <v>44</v>
          </cell>
          <cell r="BG20">
            <v>0</v>
          </cell>
          <cell r="BH20">
            <v>0</v>
          </cell>
          <cell r="BI20">
            <v>2</v>
          </cell>
          <cell r="BJ20">
            <v>2823</v>
          </cell>
          <cell r="BK20">
            <v>12727800</v>
          </cell>
          <cell r="BL20">
            <v>1</v>
          </cell>
          <cell r="BM20">
            <v>0</v>
          </cell>
          <cell r="BN20">
            <v>0</v>
          </cell>
          <cell r="BO20">
            <v>0</v>
          </cell>
          <cell r="BP20">
            <v>0</v>
          </cell>
          <cell r="BQ20">
            <v>0</v>
          </cell>
          <cell r="BR20">
            <v>0</v>
          </cell>
          <cell r="BS20">
            <v>76446</v>
          </cell>
          <cell r="BT20">
            <v>18577</v>
          </cell>
          <cell r="BU20">
            <v>0</v>
          </cell>
          <cell r="BV20">
            <v>0</v>
          </cell>
          <cell r="BW20">
            <v>0</v>
          </cell>
          <cell r="BX20">
            <v>95023</v>
          </cell>
          <cell r="BY20">
            <v>585</v>
          </cell>
          <cell r="BZ20">
            <v>296150</v>
          </cell>
          <cell r="CA20">
            <v>33</v>
          </cell>
          <cell r="CB20">
            <v>11550</v>
          </cell>
          <cell r="CC20">
            <v>16</v>
          </cell>
          <cell r="CD20">
            <v>75000</v>
          </cell>
          <cell r="CE20">
            <v>0</v>
          </cell>
          <cell r="CF20">
            <v>0</v>
          </cell>
          <cell r="CG20">
            <v>2</v>
          </cell>
          <cell r="CH20">
            <v>800</v>
          </cell>
          <cell r="CI20">
            <v>636</v>
          </cell>
          <cell r="CJ20">
            <v>383500</v>
          </cell>
          <cell r="CK20">
            <v>31</v>
          </cell>
          <cell r="CL20">
            <v>113680</v>
          </cell>
          <cell r="CM20">
            <v>0</v>
          </cell>
          <cell r="CN20">
            <v>0</v>
          </cell>
          <cell r="CO20">
            <v>198</v>
          </cell>
          <cell r="CP20">
            <v>5880000</v>
          </cell>
          <cell r="CQ20">
            <v>229</v>
          </cell>
          <cell r="CR20">
            <v>5993680</v>
          </cell>
          <cell r="CS20">
            <v>86</v>
          </cell>
          <cell r="CT20">
            <v>2973700</v>
          </cell>
          <cell r="CU20">
            <v>1</v>
          </cell>
          <cell r="CV20">
            <v>39900</v>
          </cell>
          <cell r="CW20">
            <v>87</v>
          </cell>
          <cell r="CX20">
            <v>3013600</v>
          </cell>
          <cell r="CY20">
            <v>952</v>
          </cell>
          <cell r="CZ20">
            <v>9390780</v>
          </cell>
          <cell r="DA20">
            <v>714220</v>
          </cell>
          <cell r="DB20">
            <v>123225810</v>
          </cell>
          <cell r="DC20">
            <v>45620</v>
          </cell>
          <cell r="DD20">
            <v>63587090</v>
          </cell>
          <cell r="DE20">
            <v>8933</v>
          </cell>
          <cell r="DF20">
            <v>33475330</v>
          </cell>
          <cell r="DG20">
            <v>768773</v>
          </cell>
          <cell r="DH20">
            <v>220288230</v>
          </cell>
          <cell r="DI20">
            <v>199256230</v>
          </cell>
          <cell r="DJ20">
            <v>311576</v>
          </cell>
          <cell r="DK20">
            <v>54225420</v>
          </cell>
          <cell r="DL20">
            <v>19751</v>
          </cell>
          <cell r="DM20">
            <v>27375100</v>
          </cell>
          <cell r="DN20">
            <v>1260</v>
          </cell>
          <cell r="DO20">
            <v>1951500</v>
          </cell>
          <cell r="DP20">
            <v>332587</v>
          </cell>
          <cell r="DQ20">
            <v>83552020</v>
          </cell>
          <cell r="DR20">
            <v>1637667</v>
          </cell>
          <cell r="DS20">
            <v>71406</v>
          </cell>
          <cell r="DT20">
            <v>10856</v>
          </cell>
          <cell r="DU20">
            <v>1719929</v>
          </cell>
          <cell r="DV20">
            <v>37311</v>
          </cell>
          <cell r="DW20">
            <v>1020651</v>
          </cell>
          <cell r="DX20">
            <v>760</v>
          </cell>
          <cell r="DY20">
            <v>352</v>
          </cell>
          <cell r="DZ20">
            <v>5852</v>
          </cell>
          <cell r="EA20">
            <v>12098</v>
          </cell>
          <cell r="EB20">
            <v>644</v>
          </cell>
          <cell r="EC20">
            <v>18594</v>
          </cell>
          <cell r="ED20">
            <v>19215</v>
          </cell>
          <cell r="EE20">
            <v>4418</v>
          </cell>
          <cell r="EF20">
            <v>229</v>
          </cell>
          <cell r="EG20">
            <v>23862</v>
          </cell>
          <cell r="EH20">
            <v>107</v>
          </cell>
          <cell r="EI20">
            <v>179</v>
          </cell>
          <cell r="EJ20">
            <v>0</v>
          </cell>
          <cell r="EK20">
            <v>286</v>
          </cell>
          <cell r="EL20">
            <v>25174</v>
          </cell>
          <cell r="EM20">
            <v>16695</v>
          </cell>
          <cell r="EN20">
            <v>873</v>
          </cell>
          <cell r="EO20">
            <v>42742</v>
          </cell>
          <cell r="EP20">
            <v>0</v>
          </cell>
          <cell r="EQ20">
            <v>0</v>
          </cell>
          <cell r="ER20">
            <v>0</v>
          </cell>
          <cell r="ES20">
            <v>0</v>
          </cell>
          <cell r="ET20">
            <v>8473</v>
          </cell>
        </row>
        <row r="21">
          <cell r="A21" t="str">
            <v>0110</v>
          </cell>
          <cell r="B21" t="str">
            <v>3579005</v>
          </cell>
          <cell r="C21">
            <v>24</v>
          </cell>
          <cell r="D21" t="str">
            <v>태안우체국</v>
          </cell>
          <cell r="E21">
            <v>1899</v>
          </cell>
          <cell r="F21">
            <v>645660</v>
          </cell>
          <cell r="G21">
            <v>305524</v>
          </cell>
          <cell r="H21">
            <v>48674000</v>
          </cell>
          <cell r="I21">
            <v>111676</v>
          </cell>
          <cell r="J21">
            <v>419099</v>
          </cell>
          <cell r="K21">
            <v>49319660</v>
          </cell>
          <cell r="L21">
            <v>4043</v>
          </cell>
          <cell r="M21">
            <v>7193270</v>
          </cell>
          <cell r="N21">
            <v>13236</v>
          </cell>
          <cell r="O21">
            <v>19492320</v>
          </cell>
          <cell r="P21">
            <v>762</v>
          </cell>
          <cell r="Q21">
            <v>18041</v>
          </cell>
          <cell r="R21">
            <v>26685590</v>
          </cell>
          <cell r="S21">
            <v>0</v>
          </cell>
          <cell r="T21">
            <v>0</v>
          </cell>
          <cell r="U21">
            <v>4394</v>
          </cell>
          <cell r="V21">
            <v>6591000</v>
          </cell>
          <cell r="W21">
            <v>354</v>
          </cell>
          <cell r="X21">
            <v>4748</v>
          </cell>
          <cell r="Y21">
            <v>6591000</v>
          </cell>
          <cell r="Z21">
            <v>3893</v>
          </cell>
          <cell r="AA21">
            <v>17732400</v>
          </cell>
          <cell r="AB21">
            <v>4124</v>
          </cell>
          <cell r="AC21">
            <v>11213500</v>
          </cell>
          <cell r="AD21">
            <v>5</v>
          </cell>
          <cell r="AE21">
            <v>8022</v>
          </cell>
          <cell r="AF21">
            <v>28945900</v>
          </cell>
          <cell r="AG21">
            <v>9835</v>
          </cell>
          <cell r="AH21">
            <v>25571330</v>
          </cell>
          <cell r="AI21">
            <v>327278</v>
          </cell>
          <cell r="AJ21">
            <v>85970820</v>
          </cell>
          <cell r="AK21">
            <v>112797</v>
          </cell>
          <cell r="AL21">
            <v>449910</v>
          </cell>
          <cell r="AM21">
            <v>111542150</v>
          </cell>
          <cell r="AN21">
            <v>5621</v>
          </cell>
          <cell r="AO21">
            <v>1483490</v>
          </cell>
          <cell r="AP21">
            <v>72</v>
          </cell>
          <cell r="AQ21">
            <v>6120</v>
          </cell>
          <cell r="AR21">
            <v>43</v>
          </cell>
          <cell r="AS21">
            <v>7</v>
          </cell>
          <cell r="AT21">
            <v>2</v>
          </cell>
          <cell r="AU21">
            <v>0</v>
          </cell>
          <cell r="AV21">
            <v>1090</v>
          </cell>
          <cell r="AW21">
            <v>202</v>
          </cell>
          <cell r="AX21">
            <v>104</v>
          </cell>
          <cell r="AY21">
            <v>0</v>
          </cell>
          <cell r="AZ21">
            <v>530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20</v>
          </cell>
          <cell r="BG21">
            <v>0</v>
          </cell>
          <cell r="BH21">
            <v>0</v>
          </cell>
          <cell r="BI21">
            <v>0</v>
          </cell>
          <cell r="BJ21">
            <v>3083</v>
          </cell>
          <cell r="BK21">
            <v>14897300</v>
          </cell>
          <cell r="BL21">
            <v>0</v>
          </cell>
          <cell r="BM21">
            <v>0</v>
          </cell>
          <cell r="BN21">
            <v>0</v>
          </cell>
          <cell r="BO21">
            <v>0</v>
          </cell>
          <cell r="BP21">
            <v>0</v>
          </cell>
          <cell r="BQ21">
            <v>0</v>
          </cell>
          <cell r="BR21">
            <v>0</v>
          </cell>
          <cell r="BS21">
            <v>34261</v>
          </cell>
          <cell r="BT21">
            <v>15114</v>
          </cell>
          <cell r="BU21">
            <v>0</v>
          </cell>
          <cell r="BV21">
            <v>21</v>
          </cell>
          <cell r="BW21">
            <v>0</v>
          </cell>
          <cell r="BX21">
            <v>49396</v>
          </cell>
          <cell r="BY21">
            <v>3</v>
          </cell>
          <cell r="BZ21">
            <v>1740</v>
          </cell>
          <cell r="CA21">
            <v>0</v>
          </cell>
          <cell r="CB21">
            <v>0</v>
          </cell>
          <cell r="CC21">
            <v>0</v>
          </cell>
          <cell r="CD21">
            <v>0</v>
          </cell>
          <cell r="CE21">
            <v>0</v>
          </cell>
          <cell r="CF21">
            <v>0</v>
          </cell>
          <cell r="CG21">
            <v>0</v>
          </cell>
          <cell r="CH21">
            <v>0</v>
          </cell>
          <cell r="CI21">
            <v>3</v>
          </cell>
          <cell r="CJ21">
            <v>1740</v>
          </cell>
          <cell r="CK21">
            <v>4</v>
          </cell>
          <cell r="CL21">
            <v>8720</v>
          </cell>
          <cell r="CM21">
            <v>0</v>
          </cell>
          <cell r="CN21">
            <v>0</v>
          </cell>
          <cell r="CO21">
            <v>55</v>
          </cell>
          <cell r="CP21">
            <v>2393000</v>
          </cell>
          <cell r="CQ21">
            <v>59</v>
          </cell>
          <cell r="CR21">
            <v>2401720</v>
          </cell>
          <cell r="CS21">
            <v>64</v>
          </cell>
          <cell r="CT21">
            <v>1675300</v>
          </cell>
          <cell r="CU21">
            <v>8</v>
          </cell>
          <cell r="CV21">
            <v>359300</v>
          </cell>
          <cell r="CW21">
            <v>72</v>
          </cell>
          <cell r="CX21">
            <v>2034600</v>
          </cell>
          <cell r="CY21">
            <v>134</v>
          </cell>
          <cell r="CZ21">
            <v>4438060</v>
          </cell>
          <cell r="DA21">
            <v>419102</v>
          </cell>
          <cell r="DB21">
            <v>49321400</v>
          </cell>
          <cell r="DC21">
            <v>18100</v>
          </cell>
          <cell r="DD21">
            <v>29087310</v>
          </cell>
          <cell r="DE21">
            <v>12842</v>
          </cell>
          <cell r="DF21">
            <v>37571500</v>
          </cell>
          <cell r="DG21">
            <v>450044</v>
          </cell>
          <cell r="DH21">
            <v>115980210</v>
          </cell>
          <cell r="DI21">
            <v>89215550</v>
          </cell>
          <cell r="DJ21">
            <v>139056</v>
          </cell>
          <cell r="DK21">
            <v>22899270</v>
          </cell>
          <cell r="DL21">
            <v>7912</v>
          </cell>
          <cell r="DM21">
            <v>14932790</v>
          </cell>
          <cell r="DN21">
            <v>307</v>
          </cell>
          <cell r="DO21">
            <v>1688500</v>
          </cell>
          <cell r="DP21">
            <v>147275</v>
          </cell>
          <cell r="DQ21">
            <v>39520560</v>
          </cell>
          <cell r="DR21">
            <v>948613</v>
          </cell>
          <cell r="DS21">
            <v>35522</v>
          </cell>
          <cell r="DT21">
            <v>6918</v>
          </cell>
          <cell r="DU21">
            <v>991053</v>
          </cell>
          <cell r="DV21">
            <v>3330</v>
          </cell>
          <cell r="DW21">
            <v>852098</v>
          </cell>
          <cell r="DX21">
            <v>2044</v>
          </cell>
          <cell r="DY21">
            <v>184</v>
          </cell>
          <cell r="DZ21">
            <v>1864</v>
          </cell>
          <cell r="EA21">
            <v>2012</v>
          </cell>
          <cell r="EB21">
            <v>85</v>
          </cell>
          <cell r="EC21">
            <v>3961</v>
          </cell>
          <cell r="ED21">
            <v>2026</v>
          </cell>
          <cell r="EE21">
            <v>587</v>
          </cell>
          <cell r="EF21">
            <v>15</v>
          </cell>
          <cell r="EG21">
            <v>2628</v>
          </cell>
          <cell r="EH21">
            <v>0</v>
          </cell>
          <cell r="EI21">
            <v>15</v>
          </cell>
          <cell r="EJ21">
            <v>0</v>
          </cell>
          <cell r="EK21">
            <v>15</v>
          </cell>
          <cell r="EL21">
            <v>3890</v>
          </cell>
          <cell r="EM21">
            <v>2614</v>
          </cell>
          <cell r="EN21">
            <v>100</v>
          </cell>
          <cell r="EO21">
            <v>6604</v>
          </cell>
          <cell r="EP21">
            <v>0</v>
          </cell>
          <cell r="EQ21">
            <v>0</v>
          </cell>
          <cell r="ER21">
            <v>0</v>
          </cell>
          <cell r="ES21">
            <v>0</v>
          </cell>
          <cell r="ET21">
            <v>8265</v>
          </cell>
        </row>
        <row r="22">
          <cell r="A22" t="str">
            <v>0110</v>
          </cell>
          <cell r="B22" t="str">
            <v>3600114</v>
          </cell>
          <cell r="C22">
            <v>8</v>
          </cell>
          <cell r="D22" t="str">
            <v>청주우체국</v>
          </cell>
          <cell r="E22">
            <v>32760</v>
          </cell>
          <cell r="F22">
            <v>13452500</v>
          </cell>
          <cell r="G22">
            <v>3004089</v>
          </cell>
          <cell r="H22">
            <v>517003770</v>
          </cell>
          <cell r="I22">
            <v>6247</v>
          </cell>
          <cell r="J22">
            <v>3043096</v>
          </cell>
          <cell r="K22">
            <v>530456270</v>
          </cell>
          <cell r="L22">
            <v>75522</v>
          </cell>
          <cell r="M22">
            <v>124430220</v>
          </cell>
          <cell r="N22">
            <v>148445</v>
          </cell>
          <cell r="O22">
            <v>242077600</v>
          </cell>
          <cell r="P22">
            <v>7498</v>
          </cell>
          <cell r="Q22">
            <v>231465</v>
          </cell>
          <cell r="R22">
            <v>366507820</v>
          </cell>
          <cell r="S22">
            <v>25</v>
          </cell>
          <cell r="T22">
            <v>74500</v>
          </cell>
          <cell r="U22">
            <v>9614</v>
          </cell>
          <cell r="V22">
            <v>14584430</v>
          </cell>
          <cell r="W22">
            <v>0</v>
          </cell>
          <cell r="X22">
            <v>9639</v>
          </cell>
          <cell r="Y22">
            <v>14658930</v>
          </cell>
          <cell r="Z22">
            <v>11801</v>
          </cell>
          <cell r="AA22">
            <v>50474240</v>
          </cell>
          <cell r="AB22">
            <v>9209</v>
          </cell>
          <cell r="AC22">
            <v>24818690</v>
          </cell>
          <cell r="AD22">
            <v>142</v>
          </cell>
          <cell r="AE22">
            <v>21152</v>
          </cell>
          <cell r="AF22">
            <v>75292930</v>
          </cell>
          <cell r="AG22">
            <v>120108</v>
          </cell>
          <cell r="AH22">
            <v>188431460</v>
          </cell>
          <cell r="AI22">
            <v>3171357</v>
          </cell>
          <cell r="AJ22">
            <v>798484490</v>
          </cell>
          <cell r="AK22">
            <v>13887</v>
          </cell>
          <cell r="AL22">
            <v>3305352</v>
          </cell>
          <cell r="AM22">
            <v>986915950</v>
          </cell>
          <cell r="AN22">
            <v>35381</v>
          </cell>
          <cell r="AO22">
            <v>9903340</v>
          </cell>
          <cell r="AP22">
            <v>291</v>
          </cell>
          <cell r="AQ22">
            <v>24420</v>
          </cell>
          <cell r="AR22">
            <v>666</v>
          </cell>
          <cell r="AS22">
            <v>23</v>
          </cell>
          <cell r="AT22">
            <v>39</v>
          </cell>
          <cell r="AU22">
            <v>0</v>
          </cell>
          <cell r="AV22">
            <v>20559</v>
          </cell>
          <cell r="AW22">
            <v>2946</v>
          </cell>
          <cell r="AX22">
            <v>570</v>
          </cell>
          <cell r="AY22">
            <v>0</v>
          </cell>
          <cell r="AZ22">
            <v>4396</v>
          </cell>
          <cell r="BA22">
            <v>0</v>
          </cell>
          <cell r="BB22">
            <v>0</v>
          </cell>
          <cell r="BC22">
            <v>3119</v>
          </cell>
          <cell r="BD22">
            <v>3119000</v>
          </cell>
          <cell r="BE22">
            <v>0</v>
          </cell>
          <cell r="BF22">
            <v>383</v>
          </cell>
          <cell r="BG22">
            <v>0</v>
          </cell>
          <cell r="BH22">
            <v>0</v>
          </cell>
          <cell r="BI22">
            <v>23</v>
          </cell>
          <cell r="BJ22">
            <v>4818</v>
          </cell>
          <cell r="BK22">
            <v>17753700</v>
          </cell>
          <cell r="BL22">
            <v>2</v>
          </cell>
          <cell r="BM22">
            <v>0</v>
          </cell>
          <cell r="BN22">
            <v>1</v>
          </cell>
          <cell r="BO22">
            <v>283</v>
          </cell>
          <cell r="BP22">
            <v>283000</v>
          </cell>
          <cell r="BQ22">
            <v>0</v>
          </cell>
          <cell r="BR22">
            <v>5</v>
          </cell>
          <cell r="BS22">
            <v>128742</v>
          </cell>
          <cell r="BT22">
            <v>101691</v>
          </cell>
          <cell r="BU22">
            <v>0</v>
          </cell>
          <cell r="BV22">
            <v>8200</v>
          </cell>
          <cell r="BW22">
            <v>0</v>
          </cell>
          <cell r="BX22">
            <v>238633</v>
          </cell>
          <cell r="BY22">
            <v>3416</v>
          </cell>
          <cell r="BZ22">
            <v>3152730</v>
          </cell>
          <cell r="CA22">
            <v>481</v>
          </cell>
          <cell r="CB22">
            <v>168350</v>
          </cell>
          <cell r="CC22">
            <v>774</v>
          </cell>
          <cell r="CD22">
            <v>1362000</v>
          </cell>
          <cell r="CE22">
            <v>440</v>
          </cell>
          <cell r="CF22">
            <v>657880</v>
          </cell>
          <cell r="CG22">
            <v>20</v>
          </cell>
          <cell r="CH22">
            <v>8000</v>
          </cell>
          <cell r="CI22">
            <v>5131</v>
          </cell>
          <cell r="CJ22">
            <v>5348960</v>
          </cell>
          <cell r="CK22">
            <v>115</v>
          </cell>
          <cell r="CL22">
            <v>335170</v>
          </cell>
          <cell r="CM22">
            <v>0</v>
          </cell>
          <cell r="CN22">
            <v>0</v>
          </cell>
          <cell r="CO22">
            <v>1386</v>
          </cell>
          <cell r="CP22">
            <v>54600580</v>
          </cell>
          <cell r="CQ22">
            <v>1501</v>
          </cell>
          <cell r="CR22">
            <v>54935750</v>
          </cell>
          <cell r="CS22">
            <v>553</v>
          </cell>
          <cell r="CT22">
            <v>15055200</v>
          </cell>
          <cell r="CU22">
            <v>174</v>
          </cell>
          <cell r="CV22">
            <v>5901600</v>
          </cell>
          <cell r="CW22">
            <v>727</v>
          </cell>
          <cell r="CX22">
            <v>20956800</v>
          </cell>
          <cell r="CY22">
            <v>7359</v>
          </cell>
          <cell r="CZ22">
            <v>81241510</v>
          </cell>
          <cell r="DA22">
            <v>3048227</v>
          </cell>
          <cell r="DB22">
            <v>535805230</v>
          </cell>
          <cell r="DC22">
            <v>232966</v>
          </cell>
          <cell r="DD22">
            <v>421443570</v>
          </cell>
          <cell r="DE22">
            <v>31518</v>
          </cell>
          <cell r="DF22">
            <v>110908660</v>
          </cell>
          <cell r="DG22">
            <v>3312711</v>
          </cell>
          <cell r="DH22">
            <v>1068157460</v>
          </cell>
          <cell r="DI22">
            <v>868157460</v>
          </cell>
          <cell r="DJ22">
            <v>1076464</v>
          </cell>
          <cell r="DK22">
            <v>201850310</v>
          </cell>
          <cell r="DL22">
            <v>82600</v>
          </cell>
          <cell r="DM22">
            <v>166721370</v>
          </cell>
          <cell r="DN22">
            <v>1568</v>
          </cell>
          <cell r="DO22">
            <v>3241500</v>
          </cell>
          <cell r="DP22">
            <v>1160632</v>
          </cell>
          <cell r="DQ22">
            <v>371813180</v>
          </cell>
          <cell r="DR22">
            <v>7290909</v>
          </cell>
          <cell r="DS22">
            <v>304089</v>
          </cell>
          <cell r="DT22">
            <v>42942</v>
          </cell>
          <cell r="DU22">
            <v>7637940</v>
          </cell>
          <cell r="DV22">
            <v>159538</v>
          </cell>
          <cell r="DW22">
            <v>1073479</v>
          </cell>
          <cell r="DX22">
            <v>22427</v>
          </cell>
          <cell r="DY22">
            <v>8233</v>
          </cell>
          <cell r="DZ22">
            <v>0</v>
          </cell>
          <cell r="EA22">
            <v>1</v>
          </cell>
          <cell r="EB22">
            <v>2579</v>
          </cell>
          <cell r="EC22">
            <v>2580</v>
          </cell>
          <cell r="ED22">
            <v>34661</v>
          </cell>
          <cell r="EE22">
            <v>6</v>
          </cell>
          <cell r="EF22">
            <v>695</v>
          </cell>
          <cell r="EG22">
            <v>35362</v>
          </cell>
          <cell r="EH22">
            <v>761</v>
          </cell>
          <cell r="EI22">
            <v>0</v>
          </cell>
          <cell r="EJ22">
            <v>0</v>
          </cell>
          <cell r="EK22">
            <v>761</v>
          </cell>
          <cell r="EL22">
            <v>35422</v>
          </cell>
          <cell r="EM22">
            <v>7</v>
          </cell>
          <cell r="EN22">
            <v>3274</v>
          </cell>
          <cell r="EO22">
            <v>38703</v>
          </cell>
          <cell r="EP22">
            <v>0</v>
          </cell>
          <cell r="EQ22">
            <v>0</v>
          </cell>
          <cell r="ER22">
            <v>0</v>
          </cell>
          <cell r="ES22">
            <v>0</v>
          </cell>
          <cell r="ET22">
            <v>48324</v>
          </cell>
        </row>
        <row r="23">
          <cell r="A23" t="str">
            <v>0110</v>
          </cell>
          <cell r="B23" t="str">
            <v>3611503</v>
          </cell>
          <cell r="C23">
            <v>11</v>
          </cell>
          <cell r="D23" t="str">
            <v>청주집중</v>
          </cell>
          <cell r="E23">
            <v>3137</v>
          </cell>
          <cell r="F23">
            <v>1074660</v>
          </cell>
          <cell r="G23">
            <v>1050985</v>
          </cell>
          <cell r="H23">
            <v>168298590</v>
          </cell>
          <cell r="I23">
            <v>201</v>
          </cell>
          <cell r="J23">
            <v>1054323</v>
          </cell>
          <cell r="K23">
            <v>169373250</v>
          </cell>
          <cell r="L23">
            <v>620</v>
          </cell>
          <cell r="M23">
            <v>843940</v>
          </cell>
          <cell r="N23">
            <v>27516</v>
          </cell>
          <cell r="O23">
            <v>31561280</v>
          </cell>
          <cell r="P23">
            <v>464</v>
          </cell>
          <cell r="Q23">
            <v>28600</v>
          </cell>
          <cell r="R23">
            <v>32405220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1</v>
          </cell>
          <cell r="AC23">
            <v>3000</v>
          </cell>
          <cell r="AD23">
            <v>3</v>
          </cell>
          <cell r="AE23">
            <v>4</v>
          </cell>
          <cell r="AF23">
            <v>3000</v>
          </cell>
          <cell r="AG23">
            <v>3757</v>
          </cell>
          <cell r="AH23">
            <v>1918600</v>
          </cell>
          <cell r="AI23">
            <v>1078502</v>
          </cell>
          <cell r="AJ23">
            <v>199862870</v>
          </cell>
          <cell r="AK23">
            <v>668</v>
          </cell>
          <cell r="AL23">
            <v>1082927</v>
          </cell>
          <cell r="AM23">
            <v>201781470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>
            <v>0</v>
          </cell>
          <cell r="BR23">
            <v>0</v>
          </cell>
          <cell r="BS23">
            <v>52001</v>
          </cell>
          <cell r="BT23">
            <v>963181</v>
          </cell>
          <cell r="BU23">
            <v>0</v>
          </cell>
          <cell r="BV23">
            <v>0</v>
          </cell>
          <cell r="BW23">
            <v>0</v>
          </cell>
          <cell r="BX23">
            <v>1015182</v>
          </cell>
          <cell r="BY23">
            <v>0</v>
          </cell>
          <cell r="BZ23">
            <v>0</v>
          </cell>
          <cell r="CA23">
            <v>0</v>
          </cell>
          <cell r="CB23">
            <v>0</v>
          </cell>
          <cell r="CC23">
            <v>0</v>
          </cell>
          <cell r="CD23">
            <v>0</v>
          </cell>
          <cell r="CE23">
            <v>0</v>
          </cell>
          <cell r="CF23">
            <v>0</v>
          </cell>
          <cell r="CG23">
            <v>0</v>
          </cell>
          <cell r="CH23">
            <v>0</v>
          </cell>
          <cell r="CI23">
            <v>0</v>
          </cell>
          <cell r="CJ23">
            <v>0</v>
          </cell>
          <cell r="CK23">
            <v>0</v>
          </cell>
          <cell r="CL23">
            <v>0</v>
          </cell>
          <cell r="CM23">
            <v>0</v>
          </cell>
          <cell r="CN23">
            <v>0</v>
          </cell>
          <cell r="CO23">
            <v>0</v>
          </cell>
          <cell r="CP23">
            <v>0</v>
          </cell>
          <cell r="CQ23">
            <v>0</v>
          </cell>
          <cell r="CR23">
            <v>0</v>
          </cell>
          <cell r="CS23">
            <v>0</v>
          </cell>
          <cell r="CT23">
            <v>0</v>
          </cell>
          <cell r="CU23">
            <v>0</v>
          </cell>
          <cell r="CV23">
            <v>0</v>
          </cell>
          <cell r="CW23">
            <v>0</v>
          </cell>
          <cell r="CX23">
            <v>0</v>
          </cell>
          <cell r="CY23">
            <v>0</v>
          </cell>
          <cell r="CZ23">
            <v>0</v>
          </cell>
          <cell r="DA23">
            <v>1054323</v>
          </cell>
          <cell r="DB23">
            <v>169373250</v>
          </cell>
          <cell r="DC23">
            <v>28600</v>
          </cell>
          <cell r="DD23">
            <v>32405220</v>
          </cell>
          <cell r="DE23">
            <v>4</v>
          </cell>
          <cell r="DF23">
            <v>3000</v>
          </cell>
          <cell r="DG23">
            <v>1082927</v>
          </cell>
          <cell r="DH23">
            <v>201781470</v>
          </cell>
          <cell r="DI23">
            <v>200526360</v>
          </cell>
          <cell r="DJ23">
            <v>1047600</v>
          </cell>
          <cell r="DK23">
            <v>168118140</v>
          </cell>
          <cell r="DL23">
            <v>28136</v>
          </cell>
          <cell r="DM23">
            <v>32405220</v>
          </cell>
          <cell r="DN23">
            <v>1</v>
          </cell>
          <cell r="DO23">
            <v>3000</v>
          </cell>
          <cell r="DP23">
            <v>1075737</v>
          </cell>
          <cell r="DQ23">
            <v>200526360</v>
          </cell>
          <cell r="DR23">
            <v>663366</v>
          </cell>
          <cell r="DS23">
            <v>24103</v>
          </cell>
          <cell r="DT23">
            <v>3999</v>
          </cell>
          <cell r="DU23">
            <v>691468</v>
          </cell>
          <cell r="DV23">
            <v>0</v>
          </cell>
          <cell r="DW23">
            <v>690041</v>
          </cell>
          <cell r="DX23">
            <v>1367</v>
          </cell>
          <cell r="DY23">
            <v>60</v>
          </cell>
          <cell r="DZ23">
            <v>1320</v>
          </cell>
          <cell r="EA23">
            <v>4530</v>
          </cell>
          <cell r="EB23">
            <v>157</v>
          </cell>
          <cell r="EC23">
            <v>6007</v>
          </cell>
          <cell r="ED23">
            <v>5832</v>
          </cell>
          <cell r="EE23">
            <v>902</v>
          </cell>
          <cell r="EF23">
            <v>63</v>
          </cell>
          <cell r="EG23">
            <v>6797</v>
          </cell>
          <cell r="EH23">
            <v>13</v>
          </cell>
          <cell r="EI23">
            <v>41</v>
          </cell>
          <cell r="EJ23">
            <v>0</v>
          </cell>
          <cell r="EK23">
            <v>54</v>
          </cell>
          <cell r="EL23">
            <v>7165</v>
          </cell>
          <cell r="EM23">
            <v>5473</v>
          </cell>
          <cell r="EN23">
            <v>220</v>
          </cell>
          <cell r="EO23">
            <v>12858</v>
          </cell>
          <cell r="EP23">
            <v>14231582</v>
          </cell>
          <cell r="EQ23">
            <v>728895</v>
          </cell>
          <cell r="ER23">
            <v>144928</v>
          </cell>
          <cell r="ES23">
            <v>15105405</v>
          </cell>
          <cell r="ET23">
            <v>139818</v>
          </cell>
        </row>
        <row r="24">
          <cell r="A24" t="str">
            <v>0110</v>
          </cell>
          <cell r="B24" t="str">
            <v>3658005</v>
          </cell>
          <cell r="C24">
            <v>27</v>
          </cell>
          <cell r="D24" t="str">
            <v>진천우체국</v>
          </cell>
          <cell r="E24">
            <v>7009</v>
          </cell>
          <cell r="F24">
            <v>2429520</v>
          </cell>
          <cell r="G24">
            <v>339934</v>
          </cell>
          <cell r="H24">
            <v>54104960</v>
          </cell>
          <cell r="I24">
            <v>248</v>
          </cell>
          <cell r="J24">
            <v>347191</v>
          </cell>
          <cell r="K24">
            <v>56534480</v>
          </cell>
          <cell r="L24">
            <v>10681</v>
          </cell>
          <cell r="M24">
            <v>15888090</v>
          </cell>
          <cell r="N24">
            <v>12409</v>
          </cell>
          <cell r="O24">
            <v>13325300</v>
          </cell>
          <cell r="P24">
            <v>27</v>
          </cell>
          <cell r="Q24">
            <v>23117</v>
          </cell>
          <cell r="R24">
            <v>29213390</v>
          </cell>
          <cell r="S24">
            <v>18</v>
          </cell>
          <cell r="T24">
            <v>47500</v>
          </cell>
          <cell r="U24">
            <v>1890</v>
          </cell>
          <cell r="V24">
            <v>2844500</v>
          </cell>
          <cell r="W24">
            <v>0</v>
          </cell>
          <cell r="X24">
            <v>1908</v>
          </cell>
          <cell r="Y24">
            <v>2892000</v>
          </cell>
          <cell r="Z24">
            <v>2353</v>
          </cell>
          <cell r="AA24">
            <v>7849000</v>
          </cell>
          <cell r="AB24">
            <v>1033</v>
          </cell>
          <cell r="AC24">
            <v>2931500</v>
          </cell>
          <cell r="AD24">
            <v>0</v>
          </cell>
          <cell r="AE24">
            <v>3386</v>
          </cell>
          <cell r="AF24">
            <v>10780500</v>
          </cell>
          <cell r="AG24">
            <v>20061</v>
          </cell>
          <cell r="AH24">
            <v>26214110</v>
          </cell>
          <cell r="AI24">
            <v>355266</v>
          </cell>
          <cell r="AJ24">
            <v>73206260</v>
          </cell>
          <cell r="AK24">
            <v>275</v>
          </cell>
          <cell r="AL24">
            <v>375602</v>
          </cell>
          <cell r="AM24">
            <v>99420370</v>
          </cell>
          <cell r="AN24">
            <v>11619</v>
          </cell>
          <cell r="AO24">
            <v>3015060</v>
          </cell>
          <cell r="AP24">
            <v>0</v>
          </cell>
          <cell r="AQ24">
            <v>0</v>
          </cell>
          <cell r="AR24">
            <v>130</v>
          </cell>
          <cell r="AS24">
            <v>1</v>
          </cell>
          <cell r="AT24">
            <v>1</v>
          </cell>
          <cell r="AU24">
            <v>0</v>
          </cell>
          <cell r="AV24">
            <v>389</v>
          </cell>
          <cell r="AW24">
            <v>137</v>
          </cell>
          <cell r="AX24">
            <v>20</v>
          </cell>
          <cell r="AY24">
            <v>0</v>
          </cell>
          <cell r="AZ24">
            <v>643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7</v>
          </cell>
          <cell r="BG24">
            <v>0</v>
          </cell>
          <cell r="BI24">
            <v>15</v>
          </cell>
          <cell r="BJ24">
            <v>1683</v>
          </cell>
          <cell r="BK24">
            <v>5593400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1</v>
          </cell>
          <cell r="BS24">
            <v>60597</v>
          </cell>
          <cell r="BT24">
            <v>40521</v>
          </cell>
          <cell r="BU24">
            <v>0</v>
          </cell>
          <cell r="BV24">
            <v>0</v>
          </cell>
          <cell r="BW24">
            <v>0</v>
          </cell>
          <cell r="BX24">
            <v>101118</v>
          </cell>
          <cell r="BY24">
            <v>1413</v>
          </cell>
          <cell r="BZ24">
            <v>737010</v>
          </cell>
          <cell r="CA24">
            <v>14</v>
          </cell>
          <cell r="CB24">
            <v>4900</v>
          </cell>
          <cell r="CC24">
            <v>950</v>
          </cell>
          <cell r="CD24">
            <v>585100</v>
          </cell>
          <cell r="CE24">
            <v>3</v>
          </cell>
          <cell r="CF24">
            <v>30600</v>
          </cell>
          <cell r="CG24">
            <v>0</v>
          </cell>
          <cell r="CH24">
            <v>0</v>
          </cell>
          <cell r="CI24">
            <v>2380</v>
          </cell>
          <cell r="CJ24">
            <v>1357610</v>
          </cell>
          <cell r="CK24">
            <v>50</v>
          </cell>
          <cell r="CL24">
            <v>139990</v>
          </cell>
          <cell r="CM24">
            <v>0</v>
          </cell>
          <cell r="CN24">
            <v>0</v>
          </cell>
          <cell r="CO24">
            <v>305</v>
          </cell>
          <cell r="CP24">
            <v>8391900</v>
          </cell>
          <cell r="CQ24">
            <v>355</v>
          </cell>
          <cell r="CR24">
            <v>8531890</v>
          </cell>
          <cell r="CS24">
            <v>62</v>
          </cell>
          <cell r="CT24">
            <v>1517400</v>
          </cell>
          <cell r="CU24">
            <v>1</v>
          </cell>
          <cell r="CV24">
            <v>105100</v>
          </cell>
          <cell r="CW24">
            <v>63</v>
          </cell>
          <cell r="CX24">
            <v>1622500</v>
          </cell>
          <cell r="CY24">
            <v>2798</v>
          </cell>
          <cell r="CZ24">
            <v>11512000</v>
          </cell>
          <cell r="DA24">
            <v>349571</v>
          </cell>
          <cell r="DB24">
            <v>57892090</v>
          </cell>
          <cell r="DC24">
            <v>23472</v>
          </cell>
          <cell r="DD24">
            <v>37745280</v>
          </cell>
          <cell r="DE24">
            <v>5357</v>
          </cell>
          <cell r="DF24">
            <v>15295000</v>
          </cell>
          <cell r="DG24">
            <v>378400</v>
          </cell>
          <cell r="DH24">
            <v>110932370</v>
          </cell>
          <cell r="DI24">
            <v>95297440</v>
          </cell>
          <cell r="DJ24">
            <v>228546</v>
          </cell>
          <cell r="DK24">
            <v>34540210</v>
          </cell>
          <cell r="DL24">
            <v>9214</v>
          </cell>
          <cell r="DM24">
            <v>16880730</v>
          </cell>
          <cell r="DN24">
            <v>488</v>
          </cell>
          <cell r="DO24">
            <v>1516700</v>
          </cell>
          <cell r="DP24">
            <v>238248</v>
          </cell>
          <cell r="DQ24">
            <v>52937640</v>
          </cell>
          <cell r="DR24">
            <v>583835</v>
          </cell>
          <cell r="DS24">
            <v>34028</v>
          </cell>
          <cell r="DT24">
            <v>3606</v>
          </cell>
          <cell r="DU24">
            <v>621469</v>
          </cell>
          <cell r="DV24">
            <v>53</v>
          </cell>
          <cell r="DW24">
            <v>531078</v>
          </cell>
          <cell r="DX24">
            <v>504</v>
          </cell>
          <cell r="DY24">
            <v>166</v>
          </cell>
          <cell r="DZ24">
            <v>142</v>
          </cell>
          <cell r="EA24">
            <v>3544</v>
          </cell>
          <cell r="EB24">
            <v>261</v>
          </cell>
          <cell r="EC24">
            <v>3947</v>
          </cell>
          <cell r="ED24">
            <v>5969</v>
          </cell>
          <cell r="EE24">
            <v>1447</v>
          </cell>
          <cell r="EF24">
            <v>20</v>
          </cell>
          <cell r="EG24">
            <v>7436</v>
          </cell>
          <cell r="EH24">
            <v>9</v>
          </cell>
          <cell r="EI24">
            <v>46</v>
          </cell>
          <cell r="EJ24">
            <v>0</v>
          </cell>
          <cell r="EK24">
            <v>55</v>
          </cell>
          <cell r="EL24">
            <v>6120</v>
          </cell>
          <cell r="EM24">
            <v>5037</v>
          </cell>
          <cell r="EN24">
            <v>281</v>
          </cell>
          <cell r="EO24">
            <v>11438</v>
          </cell>
          <cell r="EP24">
            <v>0</v>
          </cell>
          <cell r="EQ24">
            <v>0</v>
          </cell>
          <cell r="ER24">
            <v>0</v>
          </cell>
          <cell r="ES24">
            <v>0</v>
          </cell>
          <cell r="ET24">
            <v>1990</v>
          </cell>
        </row>
        <row r="25">
          <cell r="A25" t="str">
            <v>0110</v>
          </cell>
          <cell r="B25" t="str">
            <v>3678005</v>
          </cell>
          <cell r="C25">
            <v>26</v>
          </cell>
          <cell r="D25" t="str">
            <v>괴산우체국</v>
          </cell>
          <cell r="E25">
            <v>7677</v>
          </cell>
          <cell r="F25">
            <v>2670900</v>
          </cell>
          <cell r="G25">
            <v>400716</v>
          </cell>
          <cell r="H25">
            <v>65037940</v>
          </cell>
          <cell r="I25">
            <v>377</v>
          </cell>
          <cell r="J25">
            <v>408770</v>
          </cell>
          <cell r="K25">
            <v>67708840</v>
          </cell>
          <cell r="L25">
            <v>5523</v>
          </cell>
          <cell r="M25">
            <v>13844580</v>
          </cell>
          <cell r="N25">
            <v>11505</v>
          </cell>
          <cell r="O25">
            <v>11959090</v>
          </cell>
          <cell r="P25">
            <v>2367</v>
          </cell>
          <cell r="Q25">
            <v>19395</v>
          </cell>
          <cell r="R25">
            <v>25803670</v>
          </cell>
          <cell r="S25">
            <v>0</v>
          </cell>
          <cell r="T25">
            <v>0</v>
          </cell>
          <cell r="U25">
            <v>5225</v>
          </cell>
          <cell r="V25">
            <v>7837500</v>
          </cell>
          <cell r="W25">
            <v>0</v>
          </cell>
          <cell r="X25">
            <v>5225</v>
          </cell>
          <cell r="Y25">
            <v>7837500</v>
          </cell>
          <cell r="Z25">
            <v>3764</v>
          </cell>
          <cell r="AA25">
            <v>16578200</v>
          </cell>
          <cell r="AB25">
            <v>1921</v>
          </cell>
          <cell r="AC25">
            <v>5426590</v>
          </cell>
          <cell r="AD25">
            <v>19</v>
          </cell>
          <cell r="AE25">
            <v>5704</v>
          </cell>
          <cell r="AF25">
            <v>22004790</v>
          </cell>
          <cell r="AG25">
            <v>16964</v>
          </cell>
          <cell r="AH25">
            <v>33093680</v>
          </cell>
          <cell r="AI25">
            <v>419367</v>
          </cell>
          <cell r="AJ25">
            <v>90261120</v>
          </cell>
          <cell r="AK25">
            <v>2763</v>
          </cell>
          <cell r="AL25">
            <v>439094</v>
          </cell>
          <cell r="AM25">
            <v>123354800</v>
          </cell>
          <cell r="AN25">
            <v>11964</v>
          </cell>
          <cell r="AO25">
            <v>2998310</v>
          </cell>
          <cell r="AP25">
            <v>3113</v>
          </cell>
          <cell r="AQ25">
            <v>264600</v>
          </cell>
          <cell r="AR25">
            <v>165</v>
          </cell>
          <cell r="AS25">
            <v>3</v>
          </cell>
          <cell r="AT25">
            <v>2</v>
          </cell>
          <cell r="AU25">
            <v>0</v>
          </cell>
          <cell r="AV25">
            <v>749</v>
          </cell>
          <cell r="AW25">
            <v>74</v>
          </cell>
          <cell r="AX25">
            <v>109</v>
          </cell>
          <cell r="AY25">
            <v>0</v>
          </cell>
          <cell r="AZ25">
            <v>509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28</v>
          </cell>
          <cell r="BG25">
            <v>0</v>
          </cell>
          <cell r="BH25">
            <v>0</v>
          </cell>
          <cell r="BI25">
            <v>0</v>
          </cell>
          <cell r="BJ25">
            <v>3063</v>
          </cell>
          <cell r="BK25">
            <v>13438500</v>
          </cell>
          <cell r="BL25">
            <v>0</v>
          </cell>
          <cell r="BM25">
            <v>0</v>
          </cell>
          <cell r="BN25">
            <v>0</v>
          </cell>
          <cell r="BO25">
            <v>0</v>
          </cell>
          <cell r="BP25">
            <v>0</v>
          </cell>
          <cell r="BQ25">
            <v>0</v>
          </cell>
          <cell r="BR25">
            <v>0</v>
          </cell>
          <cell r="BS25">
            <v>38868</v>
          </cell>
          <cell r="BT25">
            <v>22395</v>
          </cell>
          <cell r="BU25">
            <v>0</v>
          </cell>
          <cell r="BV25">
            <v>0</v>
          </cell>
          <cell r="BW25">
            <v>0</v>
          </cell>
          <cell r="BX25">
            <v>61263</v>
          </cell>
          <cell r="BY25">
            <v>745</v>
          </cell>
          <cell r="BZ25">
            <v>298000</v>
          </cell>
          <cell r="CA25">
            <v>0</v>
          </cell>
          <cell r="CB25">
            <v>0</v>
          </cell>
          <cell r="CC25">
            <v>0</v>
          </cell>
          <cell r="CD25">
            <v>0</v>
          </cell>
          <cell r="CE25">
            <v>0</v>
          </cell>
          <cell r="CF25">
            <v>0</v>
          </cell>
          <cell r="CG25">
            <v>0</v>
          </cell>
          <cell r="CH25">
            <v>0</v>
          </cell>
          <cell r="CI25">
            <v>745</v>
          </cell>
          <cell r="CJ25">
            <v>298000</v>
          </cell>
          <cell r="CK25">
            <v>21</v>
          </cell>
          <cell r="CL25">
            <v>69670</v>
          </cell>
          <cell r="CM25">
            <v>0</v>
          </cell>
          <cell r="CN25">
            <v>0</v>
          </cell>
          <cell r="CO25">
            <v>101</v>
          </cell>
          <cell r="CP25">
            <v>3689500</v>
          </cell>
          <cell r="CQ25">
            <v>122</v>
          </cell>
          <cell r="CR25">
            <v>3759170</v>
          </cell>
          <cell r="CS25">
            <v>29</v>
          </cell>
          <cell r="CT25">
            <v>820000</v>
          </cell>
          <cell r="CU25">
            <v>2</v>
          </cell>
          <cell r="CV25">
            <v>126500</v>
          </cell>
          <cell r="CW25">
            <v>31</v>
          </cell>
          <cell r="CX25">
            <v>946500</v>
          </cell>
          <cell r="CY25">
            <v>898</v>
          </cell>
          <cell r="CZ25">
            <v>5003670</v>
          </cell>
          <cell r="DA25">
            <v>409515</v>
          </cell>
          <cell r="DB25">
            <v>68006840</v>
          </cell>
          <cell r="DC25">
            <v>19517</v>
          </cell>
          <cell r="DD25">
            <v>29562840</v>
          </cell>
          <cell r="DE25">
            <v>10960</v>
          </cell>
          <cell r="DF25">
            <v>30788790</v>
          </cell>
          <cell r="DG25">
            <v>439992</v>
          </cell>
          <cell r="DH25">
            <v>128358470</v>
          </cell>
          <cell r="DI25">
            <v>109390260</v>
          </cell>
          <cell r="DJ25">
            <v>240576</v>
          </cell>
          <cell r="DK25">
            <v>40486830</v>
          </cell>
          <cell r="DL25">
            <v>6730</v>
          </cell>
          <cell r="DM25">
            <v>13701550</v>
          </cell>
          <cell r="DN25">
            <v>190</v>
          </cell>
          <cell r="DO25">
            <v>378500</v>
          </cell>
          <cell r="DP25">
            <v>247496</v>
          </cell>
          <cell r="DQ25">
            <v>54566880</v>
          </cell>
          <cell r="DR25">
            <v>887441</v>
          </cell>
          <cell r="DS25">
            <v>33314</v>
          </cell>
          <cell r="DT25">
            <v>8188</v>
          </cell>
          <cell r="DU25">
            <v>928943</v>
          </cell>
          <cell r="DV25">
            <v>22271</v>
          </cell>
          <cell r="DW25">
            <v>641756</v>
          </cell>
          <cell r="DX25">
            <v>382</v>
          </cell>
          <cell r="DY25">
            <v>5</v>
          </cell>
          <cell r="DZ25">
            <v>500</v>
          </cell>
          <cell r="EA25">
            <v>4208</v>
          </cell>
          <cell r="EB25">
            <v>180</v>
          </cell>
          <cell r="EC25">
            <v>4888</v>
          </cell>
          <cell r="ED25">
            <v>6503</v>
          </cell>
          <cell r="EE25">
            <v>1389</v>
          </cell>
          <cell r="EF25">
            <v>36</v>
          </cell>
          <cell r="EG25">
            <v>7928</v>
          </cell>
          <cell r="EH25">
            <v>3</v>
          </cell>
          <cell r="EI25">
            <v>0</v>
          </cell>
          <cell r="EJ25">
            <v>0</v>
          </cell>
          <cell r="EK25">
            <v>3</v>
          </cell>
          <cell r="EL25">
            <v>7006</v>
          </cell>
          <cell r="EM25">
            <v>5597</v>
          </cell>
          <cell r="EN25">
            <v>216</v>
          </cell>
          <cell r="EO25">
            <v>12819</v>
          </cell>
          <cell r="EP25">
            <v>0</v>
          </cell>
          <cell r="EQ25">
            <v>0</v>
          </cell>
          <cell r="ER25">
            <v>0</v>
          </cell>
          <cell r="ES25">
            <v>0</v>
          </cell>
          <cell r="ET25">
            <v>3156</v>
          </cell>
        </row>
        <row r="26">
          <cell r="A26" t="str">
            <v>0110</v>
          </cell>
          <cell r="B26" t="str">
            <v>3698005</v>
          </cell>
          <cell r="C26">
            <v>29</v>
          </cell>
          <cell r="D26" t="str">
            <v>음성우체국</v>
          </cell>
          <cell r="E26">
            <v>9051</v>
          </cell>
          <cell r="F26">
            <v>3255970</v>
          </cell>
          <cell r="G26">
            <v>434551</v>
          </cell>
          <cell r="H26">
            <v>65938240</v>
          </cell>
          <cell r="I26">
            <v>495</v>
          </cell>
          <cell r="J26">
            <v>444097</v>
          </cell>
          <cell r="K26">
            <v>69194210</v>
          </cell>
          <cell r="L26">
            <v>11609</v>
          </cell>
          <cell r="M26">
            <v>17078100</v>
          </cell>
          <cell r="N26">
            <v>13668</v>
          </cell>
          <cell r="O26">
            <v>15816190</v>
          </cell>
          <cell r="P26">
            <v>1415</v>
          </cell>
          <cell r="Q26">
            <v>26692</v>
          </cell>
          <cell r="R26">
            <v>32894290</v>
          </cell>
          <cell r="S26">
            <v>0</v>
          </cell>
          <cell r="T26">
            <v>0</v>
          </cell>
          <cell r="U26">
            <v>519</v>
          </cell>
          <cell r="V26">
            <v>786500</v>
          </cell>
          <cell r="W26">
            <v>0</v>
          </cell>
          <cell r="X26">
            <v>519</v>
          </cell>
          <cell r="Y26">
            <v>786500</v>
          </cell>
          <cell r="Z26">
            <v>3779</v>
          </cell>
          <cell r="AA26">
            <v>12228280</v>
          </cell>
          <cell r="AB26">
            <v>822</v>
          </cell>
          <cell r="AC26">
            <v>1943500</v>
          </cell>
          <cell r="AD26">
            <v>9</v>
          </cell>
          <cell r="AE26">
            <v>4610</v>
          </cell>
          <cell r="AF26">
            <v>14171780</v>
          </cell>
          <cell r="AG26">
            <v>24439</v>
          </cell>
          <cell r="AH26">
            <v>32562350</v>
          </cell>
          <cell r="AI26">
            <v>449560</v>
          </cell>
          <cell r="AJ26">
            <v>84484430</v>
          </cell>
          <cell r="AK26">
            <v>1919</v>
          </cell>
          <cell r="AL26">
            <v>475918</v>
          </cell>
          <cell r="AM26">
            <v>117046780</v>
          </cell>
          <cell r="AN26">
            <v>3624</v>
          </cell>
          <cell r="AO26">
            <v>929320</v>
          </cell>
          <cell r="AP26">
            <v>0</v>
          </cell>
          <cell r="AQ26">
            <v>0</v>
          </cell>
          <cell r="AR26">
            <v>246</v>
          </cell>
          <cell r="AS26">
            <v>6</v>
          </cell>
          <cell r="AT26">
            <v>6</v>
          </cell>
          <cell r="AU26">
            <v>0</v>
          </cell>
          <cell r="AV26">
            <v>1039</v>
          </cell>
          <cell r="AW26">
            <v>226</v>
          </cell>
          <cell r="AX26">
            <v>93</v>
          </cell>
          <cell r="AY26">
            <v>0</v>
          </cell>
          <cell r="AZ26">
            <v>414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261</v>
          </cell>
          <cell r="BG26">
            <v>0</v>
          </cell>
          <cell r="BH26">
            <v>0</v>
          </cell>
          <cell r="BI26">
            <v>0</v>
          </cell>
          <cell r="BJ26">
            <v>2795</v>
          </cell>
          <cell r="BK26">
            <v>8116600</v>
          </cell>
          <cell r="BL26">
            <v>0</v>
          </cell>
          <cell r="BM26">
            <v>0</v>
          </cell>
          <cell r="BN26">
            <v>0</v>
          </cell>
          <cell r="BO26">
            <v>0</v>
          </cell>
          <cell r="BP26">
            <v>0</v>
          </cell>
          <cell r="BQ26">
            <v>0</v>
          </cell>
          <cell r="BR26">
            <v>1</v>
          </cell>
          <cell r="BS26">
            <v>163195</v>
          </cell>
          <cell r="BT26">
            <v>16171</v>
          </cell>
          <cell r="BU26">
            <v>0</v>
          </cell>
          <cell r="BV26">
            <v>519</v>
          </cell>
          <cell r="BW26">
            <v>0</v>
          </cell>
          <cell r="BX26">
            <v>179885</v>
          </cell>
          <cell r="BY26">
            <v>1203</v>
          </cell>
          <cell r="BZ26">
            <v>610970</v>
          </cell>
          <cell r="CA26">
            <v>0</v>
          </cell>
          <cell r="CB26">
            <v>0</v>
          </cell>
          <cell r="CC26">
            <v>0</v>
          </cell>
          <cell r="CD26">
            <v>0</v>
          </cell>
          <cell r="CE26">
            <v>0</v>
          </cell>
          <cell r="CF26">
            <v>0</v>
          </cell>
          <cell r="CG26">
            <v>0</v>
          </cell>
          <cell r="CH26">
            <v>0</v>
          </cell>
          <cell r="CI26">
            <v>1203</v>
          </cell>
          <cell r="CJ26">
            <v>610970</v>
          </cell>
          <cell r="CK26">
            <v>17</v>
          </cell>
          <cell r="CL26">
            <v>56650</v>
          </cell>
          <cell r="CM26">
            <v>0</v>
          </cell>
          <cell r="CN26">
            <v>0</v>
          </cell>
          <cell r="CO26">
            <v>260</v>
          </cell>
          <cell r="CP26">
            <v>9031300</v>
          </cell>
          <cell r="CQ26">
            <v>277</v>
          </cell>
          <cell r="CR26">
            <v>9087950</v>
          </cell>
          <cell r="CS26">
            <v>54</v>
          </cell>
          <cell r="CT26">
            <v>1306600</v>
          </cell>
          <cell r="CU26">
            <v>7</v>
          </cell>
          <cell r="CV26">
            <v>159000</v>
          </cell>
          <cell r="CW26">
            <v>61</v>
          </cell>
          <cell r="CX26">
            <v>1465600</v>
          </cell>
          <cell r="CY26">
            <v>1541</v>
          </cell>
          <cell r="CZ26">
            <v>11164520</v>
          </cell>
          <cell r="DA26">
            <v>445300</v>
          </cell>
          <cell r="DB26">
            <v>69805180</v>
          </cell>
          <cell r="DC26">
            <v>26969</v>
          </cell>
          <cell r="DD26">
            <v>41982240</v>
          </cell>
          <cell r="DE26">
            <v>5190</v>
          </cell>
          <cell r="DF26">
            <v>16423880</v>
          </cell>
          <cell r="DG26">
            <v>477459</v>
          </cell>
          <cell r="DH26">
            <v>128211300</v>
          </cell>
          <cell r="DI26">
            <v>122106000</v>
          </cell>
          <cell r="DJ26">
            <v>339275</v>
          </cell>
          <cell r="DK26">
            <v>49704200</v>
          </cell>
          <cell r="DL26">
            <v>7308</v>
          </cell>
          <cell r="DM26">
            <v>15235200</v>
          </cell>
          <cell r="DN26">
            <v>1379</v>
          </cell>
          <cell r="DO26">
            <v>3069000</v>
          </cell>
          <cell r="DP26">
            <v>347962</v>
          </cell>
          <cell r="DQ26">
            <v>68008400</v>
          </cell>
          <cell r="DR26">
            <v>870730</v>
          </cell>
          <cell r="DS26">
            <v>51217</v>
          </cell>
          <cell r="DT26">
            <v>6032</v>
          </cell>
          <cell r="DU26">
            <v>927979</v>
          </cell>
          <cell r="DV26">
            <v>3038</v>
          </cell>
          <cell r="DW26">
            <v>726858</v>
          </cell>
          <cell r="DX26">
            <v>1808</v>
          </cell>
          <cell r="DY26">
            <v>1359</v>
          </cell>
          <cell r="DZ26">
            <v>1126</v>
          </cell>
          <cell r="EA26">
            <v>7499</v>
          </cell>
          <cell r="EB26">
            <v>468</v>
          </cell>
          <cell r="EC26">
            <v>9093</v>
          </cell>
          <cell r="ED26">
            <v>11065</v>
          </cell>
          <cell r="EE26">
            <v>2605</v>
          </cell>
          <cell r="EF26">
            <v>229</v>
          </cell>
          <cell r="EG26">
            <v>13899</v>
          </cell>
          <cell r="EH26">
            <v>39</v>
          </cell>
          <cell r="EI26">
            <v>108</v>
          </cell>
          <cell r="EJ26">
            <v>0</v>
          </cell>
          <cell r="EK26">
            <v>147</v>
          </cell>
          <cell r="EL26">
            <v>12230</v>
          </cell>
          <cell r="EM26">
            <v>10212</v>
          </cell>
          <cell r="EN26">
            <v>697</v>
          </cell>
          <cell r="EO26">
            <v>23139</v>
          </cell>
          <cell r="EP26">
            <v>0</v>
          </cell>
          <cell r="EQ26">
            <v>0</v>
          </cell>
          <cell r="ER26">
            <v>0</v>
          </cell>
          <cell r="ES26">
            <v>0</v>
          </cell>
          <cell r="ET26">
            <v>9783</v>
          </cell>
        </row>
        <row r="27">
          <cell r="A27" t="str">
            <v>0110</v>
          </cell>
          <cell r="B27" t="str">
            <v>3708005</v>
          </cell>
          <cell r="C27">
            <v>30</v>
          </cell>
          <cell r="D27" t="str">
            <v>영동우체국</v>
          </cell>
          <cell r="E27">
            <v>15192</v>
          </cell>
          <cell r="F27">
            <v>3360810</v>
          </cell>
          <cell r="G27">
            <v>321887</v>
          </cell>
          <cell r="H27">
            <v>55010230</v>
          </cell>
          <cell r="I27">
            <v>11201</v>
          </cell>
          <cell r="J27">
            <v>348280</v>
          </cell>
          <cell r="K27">
            <v>58371040</v>
          </cell>
          <cell r="L27">
            <v>3835</v>
          </cell>
          <cell r="M27">
            <v>6483110</v>
          </cell>
          <cell r="N27">
            <v>16533</v>
          </cell>
          <cell r="O27">
            <v>20388190</v>
          </cell>
          <cell r="P27">
            <v>303</v>
          </cell>
          <cell r="Q27">
            <v>20671</v>
          </cell>
          <cell r="R27">
            <v>26871300</v>
          </cell>
          <cell r="S27">
            <v>325</v>
          </cell>
          <cell r="T27">
            <v>150000</v>
          </cell>
          <cell r="U27">
            <v>877</v>
          </cell>
          <cell r="V27">
            <v>1340500</v>
          </cell>
          <cell r="W27">
            <v>0</v>
          </cell>
          <cell r="X27">
            <v>1202</v>
          </cell>
          <cell r="Y27">
            <v>1490500</v>
          </cell>
          <cell r="Z27">
            <v>8037</v>
          </cell>
          <cell r="AA27">
            <v>20106980</v>
          </cell>
          <cell r="AB27">
            <v>1514</v>
          </cell>
          <cell r="AC27">
            <v>4395000</v>
          </cell>
          <cell r="AD27">
            <v>1</v>
          </cell>
          <cell r="AE27">
            <v>9552</v>
          </cell>
          <cell r="AF27">
            <v>24501980</v>
          </cell>
          <cell r="AG27">
            <v>27389</v>
          </cell>
          <cell r="AH27">
            <v>30100900</v>
          </cell>
          <cell r="AI27">
            <v>340811</v>
          </cell>
          <cell r="AJ27">
            <v>81133920</v>
          </cell>
          <cell r="AK27">
            <v>11505</v>
          </cell>
          <cell r="AL27">
            <v>379705</v>
          </cell>
          <cell r="AM27">
            <v>111234820</v>
          </cell>
          <cell r="AN27">
            <v>16659</v>
          </cell>
          <cell r="AO27">
            <v>4200790</v>
          </cell>
          <cell r="AP27">
            <v>1107</v>
          </cell>
          <cell r="AQ27">
            <v>94090</v>
          </cell>
          <cell r="AR27">
            <v>265</v>
          </cell>
          <cell r="AS27">
            <v>2</v>
          </cell>
          <cell r="AT27">
            <v>0</v>
          </cell>
          <cell r="AU27">
            <v>0</v>
          </cell>
          <cell r="AV27">
            <v>2796</v>
          </cell>
          <cell r="AW27">
            <v>92</v>
          </cell>
          <cell r="AX27">
            <v>56</v>
          </cell>
          <cell r="AY27">
            <v>0</v>
          </cell>
          <cell r="AZ27">
            <v>324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20</v>
          </cell>
          <cell r="BG27">
            <v>0</v>
          </cell>
          <cell r="BH27">
            <v>0</v>
          </cell>
          <cell r="BI27">
            <v>1</v>
          </cell>
          <cell r="BJ27">
            <v>7174</v>
          </cell>
          <cell r="BK27">
            <v>16775000</v>
          </cell>
          <cell r="BL27">
            <v>0</v>
          </cell>
          <cell r="BM27">
            <v>0</v>
          </cell>
          <cell r="BN27">
            <v>0</v>
          </cell>
          <cell r="BO27">
            <v>0</v>
          </cell>
          <cell r="BP27">
            <v>0</v>
          </cell>
          <cell r="BQ27">
            <v>0</v>
          </cell>
          <cell r="BR27">
            <v>0</v>
          </cell>
          <cell r="BS27">
            <v>30112</v>
          </cell>
          <cell r="BT27">
            <v>7973</v>
          </cell>
          <cell r="BU27">
            <v>0</v>
          </cell>
          <cell r="BV27">
            <v>198</v>
          </cell>
          <cell r="BW27">
            <v>0</v>
          </cell>
          <cell r="BX27">
            <v>38283</v>
          </cell>
          <cell r="BY27">
            <v>368</v>
          </cell>
          <cell r="BZ27">
            <v>203140</v>
          </cell>
          <cell r="CA27">
            <v>26</v>
          </cell>
          <cell r="CB27">
            <v>9100</v>
          </cell>
          <cell r="CC27">
            <v>0</v>
          </cell>
          <cell r="CD27">
            <v>0</v>
          </cell>
          <cell r="CE27">
            <v>1</v>
          </cell>
          <cell r="CF27">
            <v>3500</v>
          </cell>
          <cell r="CG27">
            <v>0</v>
          </cell>
          <cell r="CH27">
            <v>0</v>
          </cell>
          <cell r="CI27">
            <v>395</v>
          </cell>
          <cell r="CJ27">
            <v>215740</v>
          </cell>
          <cell r="CK27">
            <v>6</v>
          </cell>
          <cell r="CL27">
            <v>12900</v>
          </cell>
          <cell r="CM27">
            <v>0</v>
          </cell>
          <cell r="CN27">
            <v>0</v>
          </cell>
          <cell r="CO27">
            <v>81</v>
          </cell>
          <cell r="CP27">
            <v>3129800</v>
          </cell>
          <cell r="CQ27">
            <v>87</v>
          </cell>
          <cell r="CR27">
            <v>3142700</v>
          </cell>
          <cell r="CS27">
            <v>39</v>
          </cell>
          <cell r="CT27">
            <v>1094300</v>
          </cell>
          <cell r="CU27">
            <v>1</v>
          </cell>
          <cell r="CV27">
            <v>53100</v>
          </cell>
          <cell r="CW27">
            <v>40</v>
          </cell>
          <cell r="CX27">
            <v>1147400</v>
          </cell>
          <cell r="CY27">
            <v>522</v>
          </cell>
          <cell r="CZ27">
            <v>4505840</v>
          </cell>
          <cell r="DA27">
            <v>348675</v>
          </cell>
          <cell r="DB27">
            <v>58586780</v>
          </cell>
          <cell r="DC27">
            <v>20758</v>
          </cell>
          <cell r="DD27">
            <v>30014000</v>
          </cell>
          <cell r="DE27">
            <v>10794</v>
          </cell>
          <cell r="DF27">
            <v>27139880</v>
          </cell>
          <cell r="DG27">
            <v>380227</v>
          </cell>
          <cell r="DH27">
            <v>115740660</v>
          </cell>
          <cell r="DI27">
            <v>112706040</v>
          </cell>
          <cell r="DJ27">
            <v>141280</v>
          </cell>
          <cell r="DK27">
            <v>24813220</v>
          </cell>
          <cell r="DL27">
            <v>11244</v>
          </cell>
          <cell r="DM27">
            <v>17104750</v>
          </cell>
          <cell r="DN27">
            <v>6016</v>
          </cell>
          <cell r="DO27">
            <v>12099600</v>
          </cell>
          <cell r="DP27">
            <v>158540</v>
          </cell>
          <cell r="DQ27">
            <v>54017570</v>
          </cell>
          <cell r="DR27">
            <v>787405</v>
          </cell>
          <cell r="DS27">
            <v>28757</v>
          </cell>
          <cell r="DT27">
            <v>6622</v>
          </cell>
          <cell r="DU27">
            <v>822784</v>
          </cell>
          <cell r="DV27">
            <v>5004</v>
          </cell>
          <cell r="DW27">
            <v>591730</v>
          </cell>
          <cell r="DX27">
            <v>400</v>
          </cell>
          <cell r="DY27">
            <v>223</v>
          </cell>
          <cell r="DZ27">
            <v>251</v>
          </cell>
          <cell r="EA27">
            <v>1781</v>
          </cell>
          <cell r="EB27">
            <v>127</v>
          </cell>
          <cell r="EC27">
            <v>2159</v>
          </cell>
          <cell r="ED27">
            <v>2258</v>
          </cell>
          <cell r="EE27">
            <v>587</v>
          </cell>
          <cell r="EF27">
            <v>48</v>
          </cell>
          <cell r="EG27">
            <v>2893</v>
          </cell>
          <cell r="EH27">
            <v>16</v>
          </cell>
          <cell r="EI27">
            <v>24</v>
          </cell>
          <cell r="EJ27">
            <v>0</v>
          </cell>
          <cell r="EK27">
            <v>40</v>
          </cell>
          <cell r="EL27">
            <v>2525</v>
          </cell>
          <cell r="EM27">
            <v>2392</v>
          </cell>
          <cell r="EN27">
            <v>175</v>
          </cell>
          <cell r="EO27">
            <v>5092</v>
          </cell>
          <cell r="EP27">
            <v>0</v>
          </cell>
          <cell r="EQ27">
            <v>0</v>
          </cell>
          <cell r="ER27">
            <v>0</v>
          </cell>
          <cell r="ES27">
            <v>0</v>
          </cell>
          <cell r="ET27">
            <v>5516</v>
          </cell>
        </row>
        <row r="28">
          <cell r="A28" t="str">
            <v>0110</v>
          </cell>
          <cell r="B28" t="str">
            <v>3738005</v>
          </cell>
          <cell r="C28">
            <v>28</v>
          </cell>
          <cell r="D28" t="str">
            <v>옥천우체국</v>
          </cell>
          <cell r="E28">
            <v>14123</v>
          </cell>
          <cell r="F28">
            <v>4859090</v>
          </cell>
          <cell r="G28">
            <v>471255</v>
          </cell>
          <cell r="H28">
            <v>73797020</v>
          </cell>
          <cell r="I28">
            <v>1068</v>
          </cell>
          <cell r="J28">
            <v>486446</v>
          </cell>
          <cell r="K28">
            <v>78656110</v>
          </cell>
          <cell r="L28">
            <v>5070</v>
          </cell>
          <cell r="M28">
            <v>9773620</v>
          </cell>
          <cell r="N28">
            <v>12516</v>
          </cell>
          <cell r="O28">
            <v>16066350</v>
          </cell>
          <cell r="P28">
            <v>1267</v>
          </cell>
          <cell r="Q28">
            <v>18853</v>
          </cell>
          <cell r="R28">
            <v>25839970</v>
          </cell>
          <cell r="S28">
            <v>0</v>
          </cell>
          <cell r="T28">
            <v>0</v>
          </cell>
          <cell r="U28">
            <v>1357</v>
          </cell>
          <cell r="V28">
            <v>2040770</v>
          </cell>
          <cell r="W28">
            <v>75</v>
          </cell>
          <cell r="X28">
            <v>1432</v>
          </cell>
          <cell r="Y28">
            <v>2040770</v>
          </cell>
          <cell r="Z28">
            <v>2630</v>
          </cell>
          <cell r="AA28">
            <v>10186300</v>
          </cell>
          <cell r="AB28">
            <v>305</v>
          </cell>
          <cell r="AC28">
            <v>833750</v>
          </cell>
          <cell r="AD28">
            <v>74</v>
          </cell>
          <cell r="AE28">
            <v>3009</v>
          </cell>
          <cell r="AF28">
            <v>11020050</v>
          </cell>
          <cell r="AG28">
            <v>21823</v>
          </cell>
          <cell r="AH28">
            <v>24819010</v>
          </cell>
          <cell r="AI28">
            <v>485433</v>
          </cell>
          <cell r="AJ28">
            <v>92737890</v>
          </cell>
          <cell r="AK28">
            <v>2484</v>
          </cell>
          <cell r="AL28">
            <v>509740</v>
          </cell>
          <cell r="AM28">
            <v>117556900</v>
          </cell>
          <cell r="AN28">
            <v>4861</v>
          </cell>
          <cell r="AO28">
            <v>1239900</v>
          </cell>
          <cell r="AP28">
            <v>0</v>
          </cell>
          <cell r="AQ28">
            <v>0</v>
          </cell>
          <cell r="AR28">
            <v>25</v>
          </cell>
          <cell r="AS28">
            <v>2</v>
          </cell>
          <cell r="AT28">
            <v>2</v>
          </cell>
          <cell r="AU28">
            <v>0</v>
          </cell>
          <cell r="AV28">
            <v>288</v>
          </cell>
          <cell r="AW28">
            <v>86</v>
          </cell>
          <cell r="AX28">
            <v>83</v>
          </cell>
          <cell r="AY28">
            <v>0</v>
          </cell>
          <cell r="AZ28">
            <v>619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5</v>
          </cell>
          <cell r="BG28">
            <v>0</v>
          </cell>
          <cell r="BH28">
            <v>0</v>
          </cell>
          <cell r="BI28">
            <v>0</v>
          </cell>
          <cell r="BJ28">
            <v>2191</v>
          </cell>
          <cell r="BK28">
            <v>8023000</v>
          </cell>
          <cell r="BL28">
            <v>0</v>
          </cell>
          <cell r="BM28">
            <v>0</v>
          </cell>
          <cell r="BN28">
            <v>1</v>
          </cell>
          <cell r="BO28">
            <v>0</v>
          </cell>
          <cell r="BP28">
            <v>0</v>
          </cell>
          <cell r="BQ28">
            <v>0</v>
          </cell>
          <cell r="BR28">
            <v>0</v>
          </cell>
          <cell r="BS28">
            <v>37850</v>
          </cell>
          <cell r="BT28">
            <v>6874</v>
          </cell>
          <cell r="BU28">
            <v>0</v>
          </cell>
          <cell r="BV28">
            <v>0</v>
          </cell>
          <cell r="BW28">
            <v>0</v>
          </cell>
          <cell r="BX28">
            <v>44724</v>
          </cell>
          <cell r="BY28">
            <v>536</v>
          </cell>
          <cell r="BZ28">
            <v>244810</v>
          </cell>
          <cell r="CA28">
            <v>0</v>
          </cell>
          <cell r="CB28">
            <v>0</v>
          </cell>
          <cell r="CC28">
            <v>0</v>
          </cell>
          <cell r="CD28">
            <v>0</v>
          </cell>
          <cell r="CE28">
            <v>0</v>
          </cell>
          <cell r="CF28">
            <v>0</v>
          </cell>
          <cell r="CG28">
            <v>0</v>
          </cell>
          <cell r="CH28">
            <v>0</v>
          </cell>
          <cell r="CI28">
            <v>536</v>
          </cell>
          <cell r="CJ28">
            <v>244810</v>
          </cell>
          <cell r="CK28">
            <v>23</v>
          </cell>
          <cell r="CL28">
            <v>63700</v>
          </cell>
          <cell r="CM28">
            <v>0</v>
          </cell>
          <cell r="CN28">
            <v>0</v>
          </cell>
          <cell r="CO28">
            <v>86</v>
          </cell>
          <cell r="CP28">
            <v>3627400</v>
          </cell>
          <cell r="CQ28">
            <v>109</v>
          </cell>
          <cell r="CR28">
            <v>3691100</v>
          </cell>
          <cell r="CS28">
            <v>25</v>
          </cell>
          <cell r="CT28">
            <v>559200</v>
          </cell>
          <cell r="CU28">
            <v>2</v>
          </cell>
          <cell r="CV28">
            <v>104200</v>
          </cell>
          <cell r="CW28">
            <v>27</v>
          </cell>
          <cell r="CX28">
            <v>663400</v>
          </cell>
          <cell r="CY28">
            <v>672</v>
          </cell>
          <cell r="CZ28">
            <v>4599310</v>
          </cell>
          <cell r="DA28">
            <v>486982</v>
          </cell>
          <cell r="DB28">
            <v>78900920</v>
          </cell>
          <cell r="DC28">
            <v>18962</v>
          </cell>
          <cell r="DD28">
            <v>29531070</v>
          </cell>
          <cell r="DE28">
            <v>4468</v>
          </cell>
          <cell r="DF28">
            <v>13724220</v>
          </cell>
          <cell r="DG28">
            <v>510412</v>
          </cell>
          <cell r="DH28">
            <v>122156210</v>
          </cell>
          <cell r="DI28">
            <v>116543460</v>
          </cell>
          <cell r="DJ28">
            <v>131413</v>
          </cell>
          <cell r="DK28">
            <v>22340890</v>
          </cell>
          <cell r="DL28">
            <v>3760</v>
          </cell>
          <cell r="DM28">
            <v>7478140</v>
          </cell>
          <cell r="DN28">
            <v>162</v>
          </cell>
          <cell r="DO28">
            <v>607500</v>
          </cell>
          <cell r="DP28">
            <v>135335</v>
          </cell>
          <cell r="DQ28">
            <v>30426530</v>
          </cell>
          <cell r="DR28">
            <v>869962</v>
          </cell>
          <cell r="DS28">
            <v>29047</v>
          </cell>
          <cell r="DT28">
            <v>2851</v>
          </cell>
          <cell r="DU28">
            <v>901860</v>
          </cell>
          <cell r="DV28">
            <v>3155</v>
          </cell>
          <cell r="DW28">
            <v>898582</v>
          </cell>
          <cell r="DX28">
            <v>64</v>
          </cell>
          <cell r="DY28">
            <v>69</v>
          </cell>
          <cell r="DZ28">
            <v>96</v>
          </cell>
          <cell r="EA28">
            <v>1411</v>
          </cell>
          <cell r="EB28">
            <v>63</v>
          </cell>
          <cell r="EC28">
            <v>1570</v>
          </cell>
          <cell r="ED28">
            <v>5950</v>
          </cell>
          <cell r="EE28">
            <v>586</v>
          </cell>
          <cell r="EF28">
            <v>24</v>
          </cell>
          <cell r="EG28">
            <v>6560</v>
          </cell>
          <cell r="EH28">
            <v>22</v>
          </cell>
          <cell r="EI28">
            <v>0</v>
          </cell>
          <cell r="EJ28">
            <v>0</v>
          </cell>
          <cell r="EK28">
            <v>22</v>
          </cell>
          <cell r="EL28">
            <v>6068</v>
          </cell>
          <cell r="EM28">
            <v>1997</v>
          </cell>
          <cell r="EN28">
            <v>87</v>
          </cell>
          <cell r="EO28">
            <v>8152</v>
          </cell>
          <cell r="EP28">
            <v>0</v>
          </cell>
          <cell r="EQ28">
            <v>0</v>
          </cell>
          <cell r="ER28">
            <v>0</v>
          </cell>
          <cell r="ES28">
            <v>0</v>
          </cell>
          <cell r="ET28">
            <v>2728</v>
          </cell>
        </row>
        <row r="29">
          <cell r="A29" t="str">
            <v>0110</v>
          </cell>
          <cell r="B29" t="str">
            <v>3768005</v>
          </cell>
          <cell r="C29">
            <v>31</v>
          </cell>
          <cell r="D29" t="str">
            <v>보은우체국</v>
          </cell>
          <cell r="E29">
            <v>4312</v>
          </cell>
          <cell r="F29">
            <v>1469320</v>
          </cell>
          <cell r="G29">
            <v>222185</v>
          </cell>
          <cell r="H29">
            <v>34392980</v>
          </cell>
          <cell r="I29">
            <v>15292</v>
          </cell>
          <cell r="J29">
            <v>241789</v>
          </cell>
          <cell r="K29">
            <v>35862300</v>
          </cell>
          <cell r="L29">
            <v>2307</v>
          </cell>
          <cell r="M29">
            <v>4442380</v>
          </cell>
          <cell r="N29">
            <v>6288</v>
          </cell>
          <cell r="O29">
            <v>9134340</v>
          </cell>
          <cell r="P29">
            <v>2418</v>
          </cell>
          <cell r="Q29">
            <v>11013</v>
          </cell>
          <cell r="R29">
            <v>13576720</v>
          </cell>
          <cell r="S29">
            <v>0</v>
          </cell>
          <cell r="T29">
            <v>0</v>
          </cell>
          <cell r="U29">
            <v>3103</v>
          </cell>
          <cell r="V29">
            <v>4654500</v>
          </cell>
          <cell r="W29">
            <v>0</v>
          </cell>
          <cell r="X29">
            <v>3103</v>
          </cell>
          <cell r="Y29">
            <v>4654500</v>
          </cell>
          <cell r="Z29">
            <v>1131</v>
          </cell>
          <cell r="AA29">
            <v>4916700</v>
          </cell>
          <cell r="AB29">
            <v>1135</v>
          </cell>
          <cell r="AC29">
            <v>3290530</v>
          </cell>
          <cell r="AD29">
            <v>72</v>
          </cell>
          <cell r="AE29">
            <v>2338</v>
          </cell>
          <cell r="AF29">
            <v>8207230</v>
          </cell>
          <cell r="AG29">
            <v>7750</v>
          </cell>
          <cell r="AH29">
            <v>10828400</v>
          </cell>
          <cell r="AI29">
            <v>232711</v>
          </cell>
          <cell r="AJ29">
            <v>51472350</v>
          </cell>
          <cell r="AK29">
            <v>17782</v>
          </cell>
          <cell r="AL29">
            <v>258243</v>
          </cell>
          <cell r="AM29">
            <v>62300750</v>
          </cell>
          <cell r="AN29">
            <v>411</v>
          </cell>
          <cell r="AO29">
            <v>102750</v>
          </cell>
          <cell r="AP29">
            <v>0</v>
          </cell>
          <cell r="AQ29">
            <v>0</v>
          </cell>
          <cell r="AR29">
            <v>142</v>
          </cell>
          <cell r="AS29">
            <v>1</v>
          </cell>
          <cell r="AT29">
            <v>1</v>
          </cell>
          <cell r="AU29">
            <v>0</v>
          </cell>
          <cell r="AV29">
            <v>338</v>
          </cell>
          <cell r="AW29">
            <v>38</v>
          </cell>
          <cell r="AX29">
            <v>9</v>
          </cell>
          <cell r="AY29">
            <v>58</v>
          </cell>
          <cell r="AZ29">
            <v>213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62</v>
          </cell>
          <cell r="BG29">
            <v>0</v>
          </cell>
          <cell r="BH29">
            <v>0</v>
          </cell>
          <cell r="BI29">
            <v>0</v>
          </cell>
          <cell r="BJ29">
            <v>851</v>
          </cell>
          <cell r="BK29">
            <v>3461600</v>
          </cell>
          <cell r="BL29">
            <v>5</v>
          </cell>
          <cell r="BM29">
            <v>0</v>
          </cell>
          <cell r="BN29">
            <v>0</v>
          </cell>
          <cell r="BO29">
            <v>0</v>
          </cell>
          <cell r="BP29">
            <v>0</v>
          </cell>
          <cell r="BQ29">
            <v>0</v>
          </cell>
          <cell r="BR29">
            <v>0</v>
          </cell>
          <cell r="BS29">
            <v>41171</v>
          </cell>
          <cell r="BT29">
            <v>8015</v>
          </cell>
          <cell r="BU29">
            <v>0</v>
          </cell>
          <cell r="BV29">
            <v>0</v>
          </cell>
          <cell r="BW29">
            <v>0</v>
          </cell>
          <cell r="BX29">
            <v>49186</v>
          </cell>
          <cell r="BY29">
            <v>158</v>
          </cell>
          <cell r="BZ29">
            <v>114330</v>
          </cell>
          <cell r="CA29">
            <v>59</v>
          </cell>
          <cell r="CB29">
            <v>20650</v>
          </cell>
          <cell r="CC29">
            <v>0</v>
          </cell>
          <cell r="CD29">
            <v>0</v>
          </cell>
          <cell r="CE29">
            <v>0</v>
          </cell>
          <cell r="CF29">
            <v>0</v>
          </cell>
          <cell r="CG29">
            <v>15</v>
          </cell>
          <cell r="CH29">
            <v>6000</v>
          </cell>
          <cell r="CI29">
            <v>232</v>
          </cell>
          <cell r="CJ29">
            <v>140980</v>
          </cell>
          <cell r="CK29">
            <v>8</v>
          </cell>
          <cell r="CL29">
            <v>24570</v>
          </cell>
          <cell r="CM29">
            <v>0</v>
          </cell>
          <cell r="CN29">
            <v>0</v>
          </cell>
          <cell r="CO29">
            <v>38</v>
          </cell>
          <cell r="CP29">
            <v>1310000</v>
          </cell>
          <cell r="CQ29">
            <v>46</v>
          </cell>
          <cell r="CR29">
            <v>1334570</v>
          </cell>
          <cell r="CS29">
            <v>10</v>
          </cell>
          <cell r="CT29">
            <v>94320</v>
          </cell>
          <cell r="CU29">
            <v>0</v>
          </cell>
          <cell r="CV29">
            <v>0</v>
          </cell>
          <cell r="CW29">
            <v>10</v>
          </cell>
          <cell r="CX29">
            <v>94320</v>
          </cell>
          <cell r="CY29">
            <v>288</v>
          </cell>
          <cell r="CZ29">
            <v>1569870</v>
          </cell>
          <cell r="DA29">
            <v>242021</v>
          </cell>
          <cell r="DB29">
            <v>36003280</v>
          </cell>
          <cell r="DC29">
            <v>11059</v>
          </cell>
          <cell r="DD29">
            <v>14911290</v>
          </cell>
          <cell r="DE29">
            <v>5451</v>
          </cell>
          <cell r="DF29">
            <v>12956050</v>
          </cell>
          <cell r="DG29">
            <v>258531</v>
          </cell>
          <cell r="DH29">
            <v>63870620</v>
          </cell>
          <cell r="DI29">
            <v>58203060</v>
          </cell>
          <cell r="DJ29">
            <v>123234</v>
          </cell>
          <cell r="DK29">
            <v>18998360</v>
          </cell>
          <cell r="DL29">
            <v>2209</v>
          </cell>
          <cell r="DM29">
            <v>2922460</v>
          </cell>
          <cell r="DN29">
            <v>114</v>
          </cell>
          <cell r="DO29">
            <v>210500</v>
          </cell>
          <cell r="DP29">
            <v>125557</v>
          </cell>
          <cell r="DQ29">
            <v>22131320</v>
          </cell>
          <cell r="DR29">
            <v>771093</v>
          </cell>
          <cell r="DS29">
            <v>17023</v>
          </cell>
          <cell r="DT29">
            <v>2308</v>
          </cell>
          <cell r="DU29">
            <v>790424</v>
          </cell>
          <cell r="DV29">
            <v>3878</v>
          </cell>
          <cell r="DW29">
            <v>477825</v>
          </cell>
          <cell r="DX29">
            <v>92</v>
          </cell>
          <cell r="DY29">
            <v>34</v>
          </cell>
          <cell r="DZ29">
            <v>550</v>
          </cell>
          <cell r="EA29">
            <v>1957</v>
          </cell>
          <cell r="EB29">
            <v>98</v>
          </cell>
          <cell r="EC29">
            <v>2605</v>
          </cell>
          <cell r="ED29">
            <v>3264</v>
          </cell>
          <cell r="EE29">
            <v>347</v>
          </cell>
          <cell r="EF29">
            <v>18</v>
          </cell>
          <cell r="EG29">
            <v>3629</v>
          </cell>
          <cell r="EH29">
            <v>20</v>
          </cell>
          <cell r="EI29">
            <v>13</v>
          </cell>
          <cell r="EJ29">
            <v>0</v>
          </cell>
          <cell r="EK29">
            <v>33</v>
          </cell>
          <cell r="EL29">
            <v>3834</v>
          </cell>
          <cell r="EM29">
            <v>2317</v>
          </cell>
          <cell r="EN29">
            <v>116</v>
          </cell>
          <cell r="EO29">
            <v>6267</v>
          </cell>
          <cell r="EP29">
            <v>0</v>
          </cell>
          <cell r="EQ29">
            <v>0</v>
          </cell>
          <cell r="ER29">
            <v>0</v>
          </cell>
          <cell r="ES29">
            <v>0</v>
          </cell>
          <cell r="ET29">
            <v>2700</v>
          </cell>
        </row>
        <row r="30">
          <cell r="A30" t="str">
            <v>0110</v>
          </cell>
          <cell r="B30" t="str">
            <v>3800104</v>
          </cell>
          <cell r="C30">
            <v>9</v>
          </cell>
          <cell r="D30" t="str">
            <v>충주우체국</v>
          </cell>
          <cell r="E30">
            <v>44589</v>
          </cell>
          <cell r="F30">
            <v>14544830</v>
          </cell>
          <cell r="G30">
            <v>868979</v>
          </cell>
          <cell r="H30">
            <v>155900480</v>
          </cell>
          <cell r="I30">
            <v>3116</v>
          </cell>
          <cell r="J30">
            <v>916684</v>
          </cell>
          <cell r="K30">
            <v>170445310</v>
          </cell>
          <cell r="L30">
            <v>17565</v>
          </cell>
          <cell r="M30">
            <v>31413910</v>
          </cell>
          <cell r="N30">
            <v>48427</v>
          </cell>
          <cell r="O30">
            <v>67347770</v>
          </cell>
          <cell r="P30">
            <v>2810</v>
          </cell>
          <cell r="Q30">
            <v>68802</v>
          </cell>
          <cell r="R30">
            <v>98761680</v>
          </cell>
          <cell r="S30">
            <v>28</v>
          </cell>
          <cell r="T30">
            <v>72000</v>
          </cell>
          <cell r="U30">
            <v>588</v>
          </cell>
          <cell r="V30">
            <v>889000</v>
          </cell>
          <cell r="W30">
            <v>0</v>
          </cell>
          <cell r="X30">
            <v>616</v>
          </cell>
          <cell r="Y30">
            <v>961000</v>
          </cell>
          <cell r="Z30">
            <v>9474</v>
          </cell>
          <cell r="AA30">
            <v>40160920</v>
          </cell>
          <cell r="AB30">
            <v>4448</v>
          </cell>
          <cell r="AC30">
            <v>12638160</v>
          </cell>
          <cell r="AD30">
            <v>77</v>
          </cell>
          <cell r="AE30">
            <v>13999</v>
          </cell>
          <cell r="AF30">
            <v>52799080</v>
          </cell>
          <cell r="AG30">
            <v>71656</v>
          </cell>
          <cell r="AH30">
            <v>86191660</v>
          </cell>
          <cell r="AI30">
            <v>922442</v>
          </cell>
          <cell r="AJ30">
            <v>236775410</v>
          </cell>
          <cell r="AK30">
            <v>6003</v>
          </cell>
          <cell r="AL30">
            <v>1000101</v>
          </cell>
          <cell r="AM30">
            <v>322967070</v>
          </cell>
          <cell r="AN30">
            <v>25006</v>
          </cell>
          <cell r="AO30">
            <v>6405790</v>
          </cell>
          <cell r="AP30">
            <v>0</v>
          </cell>
          <cell r="AQ30">
            <v>0</v>
          </cell>
          <cell r="AR30">
            <v>725</v>
          </cell>
          <cell r="AS30">
            <v>2</v>
          </cell>
          <cell r="AT30">
            <v>12</v>
          </cell>
          <cell r="AU30">
            <v>0</v>
          </cell>
          <cell r="AV30">
            <v>8272</v>
          </cell>
          <cell r="AW30">
            <v>835</v>
          </cell>
          <cell r="AX30">
            <v>96</v>
          </cell>
          <cell r="AY30">
            <v>0</v>
          </cell>
          <cell r="AZ30">
            <v>1229</v>
          </cell>
          <cell r="BA30">
            <v>0</v>
          </cell>
          <cell r="BB30">
            <v>5</v>
          </cell>
          <cell r="BC30">
            <v>1087</v>
          </cell>
          <cell r="BD30">
            <v>1087000</v>
          </cell>
          <cell r="BE30">
            <v>0</v>
          </cell>
          <cell r="BF30">
            <v>82</v>
          </cell>
          <cell r="BG30">
            <v>0</v>
          </cell>
          <cell r="BH30">
            <v>0</v>
          </cell>
          <cell r="BI30">
            <v>0</v>
          </cell>
          <cell r="BJ30">
            <v>6496</v>
          </cell>
          <cell r="BK30">
            <v>27574550</v>
          </cell>
          <cell r="BL30">
            <v>4</v>
          </cell>
          <cell r="BM30">
            <v>0</v>
          </cell>
          <cell r="BN30">
            <v>0</v>
          </cell>
          <cell r="BO30">
            <v>163</v>
          </cell>
          <cell r="BP30">
            <v>163000</v>
          </cell>
          <cell r="BQ30">
            <v>0</v>
          </cell>
          <cell r="BR30">
            <v>0</v>
          </cell>
          <cell r="BS30">
            <v>69076</v>
          </cell>
          <cell r="BT30">
            <v>102332</v>
          </cell>
          <cell r="BU30">
            <v>0</v>
          </cell>
          <cell r="BV30">
            <v>1047</v>
          </cell>
          <cell r="BW30">
            <v>0</v>
          </cell>
          <cell r="BX30">
            <v>172455</v>
          </cell>
          <cell r="BY30">
            <v>886</v>
          </cell>
          <cell r="BZ30">
            <v>593110</v>
          </cell>
          <cell r="CA30">
            <v>172</v>
          </cell>
          <cell r="CB30">
            <v>51700</v>
          </cell>
          <cell r="CC30">
            <v>0</v>
          </cell>
          <cell r="CD30">
            <v>0</v>
          </cell>
          <cell r="CE30">
            <v>6</v>
          </cell>
          <cell r="CF30">
            <v>21400</v>
          </cell>
          <cell r="CG30">
            <v>0</v>
          </cell>
          <cell r="CH30">
            <v>0</v>
          </cell>
          <cell r="CI30">
            <v>1064</v>
          </cell>
          <cell r="CJ30">
            <v>666210</v>
          </cell>
          <cell r="CK30">
            <v>11</v>
          </cell>
          <cell r="CL30">
            <v>58440</v>
          </cell>
          <cell r="CM30">
            <v>0</v>
          </cell>
          <cell r="CN30">
            <v>0</v>
          </cell>
          <cell r="CO30">
            <v>337</v>
          </cell>
          <cell r="CP30">
            <v>12719200</v>
          </cell>
          <cell r="CQ30">
            <v>348</v>
          </cell>
          <cell r="CR30">
            <v>12777640</v>
          </cell>
          <cell r="CS30">
            <v>117</v>
          </cell>
          <cell r="CT30">
            <v>3332700</v>
          </cell>
          <cell r="CU30">
            <v>1</v>
          </cell>
          <cell r="CV30">
            <v>20800</v>
          </cell>
          <cell r="CW30">
            <v>118</v>
          </cell>
          <cell r="CX30">
            <v>3353500</v>
          </cell>
          <cell r="CY30">
            <v>1530</v>
          </cell>
          <cell r="CZ30">
            <v>16797350</v>
          </cell>
          <cell r="DA30">
            <v>917748</v>
          </cell>
          <cell r="DB30">
            <v>171111520</v>
          </cell>
          <cell r="DC30">
            <v>69150</v>
          </cell>
          <cell r="DD30">
            <v>111539320</v>
          </cell>
          <cell r="DE30">
            <v>14733</v>
          </cell>
          <cell r="DF30">
            <v>57113580</v>
          </cell>
          <cell r="DG30">
            <v>1001631</v>
          </cell>
          <cell r="DH30">
            <v>339764420</v>
          </cell>
          <cell r="DI30">
            <v>311156290</v>
          </cell>
          <cell r="DJ30">
            <v>537779</v>
          </cell>
          <cell r="DK30">
            <v>94394380</v>
          </cell>
          <cell r="DL30">
            <v>37131</v>
          </cell>
          <cell r="DM30">
            <v>59820070</v>
          </cell>
          <cell r="DN30">
            <v>1570</v>
          </cell>
          <cell r="DO30">
            <v>4130000</v>
          </cell>
          <cell r="DP30">
            <v>576480</v>
          </cell>
          <cell r="DQ30">
            <v>158344450</v>
          </cell>
          <cell r="DR30">
            <v>1911468</v>
          </cell>
          <cell r="DS30">
            <v>100256</v>
          </cell>
          <cell r="DT30">
            <v>20423</v>
          </cell>
          <cell r="DU30">
            <v>2032147</v>
          </cell>
          <cell r="DV30">
            <v>25797</v>
          </cell>
          <cell r="DW30">
            <v>943662</v>
          </cell>
          <cell r="DX30">
            <v>3815</v>
          </cell>
          <cell r="DY30">
            <v>496</v>
          </cell>
          <cell r="DZ30">
            <v>401</v>
          </cell>
          <cell r="EA30">
            <v>9483</v>
          </cell>
          <cell r="EB30">
            <v>484</v>
          </cell>
          <cell r="EC30">
            <v>10368</v>
          </cell>
          <cell r="ED30">
            <v>18457</v>
          </cell>
          <cell r="EE30">
            <v>5292</v>
          </cell>
          <cell r="EF30">
            <v>37</v>
          </cell>
          <cell r="EG30">
            <v>23786</v>
          </cell>
          <cell r="EH30">
            <v>360</v>
          </cell>
          <cell r="EI30">
            <v>352</v>
          </cell>
          <cell r="EJ30">
            <v>2</v>
          </cell>
          <cell r="EK30">
            <v>714</v>
          </cell>
          <cell r="EL30">
            <v>19218</v>
          </cell>
          <cell r="EM30">
            <v>15127</v>
          </cell>
          <cell r="EN30">
            <v>523</v>
          </cell>
          <cell r="EO30">
            <v>34868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16357</v>
          </cell>
        </row>
        <row r="31">
          <cell r="A31" t="str">
            <v>0110</v>
          </cell>
          <cell r="B31" t="str">
            <v>3900124</v>
          </cell>
          <cell r="C31">
            <v>10</v>
          </cell>
          <cell r="D31" t="str">
            <v>제천우체국</v>
          </cell>
          <cell r="E31">
            <v>7143</v>
          </cell>
          <cell r="F31">
            <v>2844480</v>
          </cell>
          <cell r="G31">
            <v>587902</v>
          </cell>
          <cell r="H31">
            <v>104335680</v>
          </cell>
          <cell r="I31">
            <v>40000</v>
          </cell>
          <cell r="J31">
            <v>635045</v>
          </cell>
          <cell r="K31">
            <v>107180160</v>
          </cell>
          <cell r="L31">
            <v>12530</v>
          </cell>
          <cell r="M31">
            <v>17739200</v>
          </cell>
          <cell r="N31">
            <v>34379</v>
          </cell>
          <cell r="O31">
            <v>43858310</v>
          </cell>
          <cell r="P31">
            <v>2149</v>
          </cell>
          <cell r="Q31">
            <v>49058</v>
          </cell>
          <cell r="R31">
            <v>61597510</v>
          </cell>
          <cell r="S31">
            <v>519</v>
          </cell>
          <cell r="T31">
            <v>1349100</v>
          </cell>
          <cell r="U31">
            <v>5015</v>
          </cell>
          <cell r="V31">
            <v>7918110</v>
          </cell>
          <cell r="W31">
            <v>0</v>
          </cell>
          <cell r="X31">
            <v>5534</v>
          </cell>
          <cell r="Y31">
            <v>9267210</v>
          </cell>
          <cell r="Z31">
            <v>4469</v>
          </cell>
          <cell r="AA31">
            <v>19147840</v>
          </cell>
          <cell r="AB31">
            <v>2455</v>
          </cell>
          <cell r="AC31">
            <v>6720100</v>
          </cell>
          <cell r="AD31">
            <v>2</v>
          </cell>
          <cell r="AE31">
            <v>6926</v>
          </cell>
          <cell r="AF31">
            <v>25867940</v>
          </cell>
          <cell r="AG31">
            <v>24661</v>
          </cell>
          <cell r="AH31">
            <v>41080620</v>
          </cell>
          <cell r="AI31">
            <v>629751</v>
          </cell>
          <cell r="AJ31">
            <v>162832200</v>
          </cell>
          <cell r="AK31">
            <v>42151</v>
          </cell>
          <cell r="AL31">
            <v>696563</v>
          </cell>
          <cell r="AM31">
            <v>203912820</v>
          </cell>
          <cell r="AN31">
            <v>18106</v>
          </cell>
          <cell r="AO31">
            <v>4863140</v>
          </cell>
          <cell r="AP31">
            <v>1241</v>
          </cell>
          <cell r="AQ31">
            <v>105480</v>
          </cell>
          <cell r="AR31">
            <v>171</v>
          </cell>
          <cell r="AS31">
            <v>3</v>
          </cell>
          <cell r="AT31">
            <v>5</v>
          </cell>
          <cell r="AU31">
            <v>0</v>
          </cell>
          <cell r="AV31">
            <v>4514</v>
          </cell>
          <cell r="AW31">
            <v>811</v>
          </cell>
          <cell r="AX31">
            <v>127</v>
          </cell>
          <cell r="AY31">
            <v>0</v>
          </cell>
          <cell r="AZ31">
            <v>491</v>
          </cell>
          <cell r="BA31">
            <v>0</v>
          </cell>
          <cell r="BB31">
            <v>0</v>
          </cell>
          <cell r="BC31">
            <v>365</v>
          </cell>
          <cell r="BD31">
            <v>372620</v>
          </cell>
          <cell r="BE31">
            <v>1</v>
          </cell>
          <cell r="BF31">
            <v>77</v>
          </cell>
          <cell r="BG31">
            <v>0</v>
          </cell>
          <cell r="BH31">
            <v>0</v>
          </cell>
          <cell r="BI31">
            <v>3</v>
          </cell>
          <cell r="BJ31">
            <v>2688</v>
          </cell>
          <cell r="BK31">
            <v>11429000</v>
          </cell>
          <cell r="BL31">
            <v>0</v>
          </cell>
          <cell r="BM31">
            <v>0</v>
          </cell>
          <cell r="BN31">
            <v>0</v>
          </cell>
          <cell r="BO31">
            <v>62</v>
          </cell>
          <cell r="BP31">
            <v>62000</v>
          </cell>
          <cell r="BQ31">
            <v>0</v>
          </cell>
          <cell r="BR31">
            <v>1</v>
          </cell>
          <cell r="BS31">
            <v>57882</v>
          </cell>
          <cell r="BT31">
            <v>41814</v>
          </cell>
          <cell r="BU31">
            <v>0</v>
          </cell>
          <cell r="BV31">
            <v>0</v>
          </cell>
          <cell r="BW31">
            <v>0</v>
          </cell>
          <cell r="BX31">
            <v>99696</v>
          </cell>
          <cell r="BY31">
            <v>1046</v>
          </cell>
          <cell r="BZ31">
            <v>660020</v>
          </cell>
          <cell r="CA31">
            <v>21</v>
          </cell>
          <cell r="CB31">
            <v>7350</v>
          </cell>
          <cell r="CC31">
            <v>12</v>
          </cell>
          <cell r="CD31">
            <v>81400</v>
          </cell>
          <cell r="CE31">
            <v>6</v>
          </cell>
          <cell r="CF31">
            <v>23700</v>
          </cell>
          <cell r="CG31">
            <v>0</v>
          </cell>
          <cell r="CH31">
            <v>0</v>
          </cell>
          <cell r="CI31">
            <v>1085</v>
          </cell>
          <cell r="CJ31">
            <v>772470</v>
          </cell>
          <cell r="CK31">
            <v>8</v>
          </cell>
          <cell r="CL31">
            <v>77130</v>
          </cell>
          <cell r="CM31">
            <v>0</v>
          </cell>
          <cell r="CN31">
            <v>0</v>
          </cell>
          <cell r="CO31">
            <v>172</v>
          </cell>
          <cell r="CP31">
            <v>6598300</v>
          </cell>
          <cell r="CQ31">
            <v>180</v>
          </cell>
          <cell r="CR31">
            <v>6675430</v>
          </cell>
          <cell r="CS31">
            <v>74</v>
          </cell>
          <cell r="CT31">
            <v>2077100</v>
          </cell>
          <cell r="CU31">
            <v>0</v>
          </cell>
          <cell r="CV31">
            <v>0</v>
          </cell>
          <cell r="CW31">
            <v>74</v>
          </cell>
          <cell r="CX31">
            <v>2077100</v>
          </cell>
          <cell r="CY31">
            <v>1339</v>
          </cell>
          <cell r="CZ31">
            <v>9525000</v>
          </cell>
          <cell r="DA31">
            <v>636130</v>
          </cell>
          <cell r="DB31">
            <v>107952630</v>
          </cell>
          <cell r="DC31">
            <v>49238</v>
          </cell>
          <cell r="DD31">
            <v>68272940</v>
          </cell>
          <cell r="DE31">
            <v>12534</v>
          </cell>
          <cell r="DF31">
            <v>37212250</v>
          </cell>
          <cell r="DG31">
            <v>697902</v>
          </cell>
          <cell r="DH31">
            <v>213437820</v>
          </cell>
          <cell r="DI31">
            <v>155329540</v>
          </cell>
          <cell r="DJ31">
            <v>285045</v>
          </cell>
          <cell r="DK31">
            <v>49669220</v>
          </cell>
          <cell r="DL31">
            <v>17990</v>
          </cell>
          <cell r="DM31">
            <v>27040530</v>
          </cell>
          <cell r="DN31">
            <v>198</v>
          </cell>
          <cell r="DO31">
            <v>530500</v>
          </cell>
          <cell r="DP31">
            <v>303233</v>
          </cell>
          <cell r="DQ31">
            <v>77240250</v>
          </cell>
          <cell r="DR31">
            <v>1807212</v>
          </cell>
          <cell r="DS31">
            <v>82673</v>
          </cell>
          <cell r="DT31">
            <v>25705</v>
          </cell>
          <cell r="DU31">
            <v>1915590</v>
          </cell>
          <cell r="DV31">
            <v>28109</v>
          </cell>
          <cell r="DW31">
            <v>188766</v>
          </cell>
          <cell r="DX31">
            <v>1109</v>
          </cell>
          <cell r="DY31">
            <v>46656</v>
          </cell>
          <cell r="DZ31">
            <v>933</v>
          </cell>
          <cell r="EA31">
            <v>6201</v>
          </cell>
          <cell r="EB31">
            <v>1253</v>
          </cell>
          <cell r="EC31">
            <v>8387</v>
          </cell>
          <cell r="ED31">
            <v>2528</v>
          </cell>
          <cell r="EE31">
            <v>5913</v>
          </cell>
          <cell r="EF31">
            <v>134</v>
          </cell>
          <cell r="EG31">
            <v>8575</v>
          </cell>
          <cell r="EH31">
            <v>314</v>
          </cell>
          <cell r="EI31">
            <v>48</v>
          </cell>
          <cell r="EJ31">
            <v>0</v>
          </cell>
          <cell r="EK31">
            <v>362</v>
          </cell>
          <cell r="EL31">
            <v>3775</v>
          </cell>
          <cell r="EM31">
            <v>12162</v>
          </cell>
          <cell r="EN31">
            <v>1387</v>
          </cell>
          <cell r="EO31">
            <v>17324</v>
          </cell>
          <cell r="EP31">
            <v>0</v>
          </cell>
          <cell r="EQ31">
            <v>0</v>
          </cell>
          <cell r="ER31">
            <v>0</v>
          </cell>
          <cell r="ES31">
            <v>0</v>
          </cell>
          <cell r="ET31">
            <v>22514</v>
          </cell>
        </row>
        <row r="32">
          <cell r="A32" t="str">
            <v>0110</v>
          </cell>
          <cell r="B32" t="str">
            <v>3958005</v>
          </cell>
          <cell r="C32">
            <v>25</v>
          </cell>
          <cell r="D32" t="str">
            <v>단양우체국</v>
          </cell>
          <cell r="E32">
            <v>12030</v>
          </cell>
          <cell r="F32">
            <v>4149000</v>
          </cell>
          <cell r="G32">
            <v>155289</v>
          </cell>
          <cell r="H32">
            <v>26806800</v>
          </cell>
          <cell r="I32">
            <v>2691</v>
          </cell>
          <cell r="J32">
            <v>170010</v>
          </cell>
          <cell r="K32">
            <v>30955800</v>
          </cell>
          <cell r="L32">
            <v>2956</v>
          </cell>
          <cell r="M32">
            <v>7764130</v>
          </cell>
          <cell r="N32">
            <v>5989</v>
          </cell>
          <cell r="O32">
            <v>8334090</v>
          </cell>
          <cell r="P32">
            <v>456</v>
          </cell>
          <cell r="Q32">
            <v>9401</v>
          </cell>
          <cell r="R32">
            <v>16098220</v>
          </cell>
          <cell r="S32">
            <v>13</v>
          </cell>
          <cell r="T32">
            <v>32500</v>
          </cell>
          <cell r="U32">
            <v>360</v>
          </cell>
          <cell r="V32">
            <v>541000</v>
          </cell>
          <cell r="W32">
            <v>0</v>
          </cell>
          <cell r="X32">
            <v>373</v>
          </cell>
          <cell r="Y32">
            <v>573500</v>
          </cell>
          <cell r="Z32">
            <v>1406</v>
          </cell>
          <cell r="AA32">
            <v>6562700</v>
          </cell>
          <cell r="AB32">
            <v>734</v>
          </cell>
          <cell r="AC32">
            <v>2494580</v>
          </cell>
          <cell r="AD32">
            <v>9</v>
          </cell>
          <cell r="AE32">
            <v>2149</v>
          </cell>
          <cell r="AF32">
            <v>9057280</v>
          </cell>
          <cell r="AG32">
            <v>16405</v>
          </cell>
          <cell r="AH32">
            <v>18508330</v>
          </cell>
          <cell r="AI32">
            <v>162372</v>
          </cell>
          <cell r="AJ32">
            <v>38176470</v>
          </cell>
          <cell r="AK32">
            <v>3156</v>
          </cell>
          <cell r="AL32">
            <v>181933</v>
          </cell>
          <cell r="AM32">
            <v>56684800</v>
          </cell>
          <cell r="AN32">
            <v>3679</v>
          </cell>
          <cell r="AO32">
            <v>976840</v>
          </cell>
          <cell r="AP32">
            <v>0</v>
          </cell>
          <cell r="AQ32">
            <v>0</v>
          </cell>
          <cell r="AR32">
            <v>324</v>
          </cell>
          <cell r="AS32">
            <v>0</v>
          </cell>
          <cell r="AT32">
            <v>0</v>
          </cell>
          <cell r="AU32">
            <v>0</v>
          </cell>
          <cell r="AV32">
            <v>324</v>
          </cell>
          <cell r="AW32">
            <v>117</v>
          </cell>
          <cell r="AX32">
            <v>59</v>
          </cell>
          <cell r="AY32">
            <v>0</v>
          </cell>
          <cell r="AZ32">
            <v>110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10</v>
          </cell>
          <cell r="BG32">
            <v>0</v>
          </cell>
          <cell r="BH32">
            <v>0</v>
          </cell>
          <cell r="BI32">
            <v>2</v>
          </cell>
          <cell r="BJ32">
            <v>589</v>
          </cell>
          <cell r="BK32">
            <v>2933200</v>
          </cell>
          <cell r="BL32">
            <v>0</v>
          </cell>
          <cell r="BM32">
            <v>0</v>
          </cell>
          <cell r="BN32">
            <v>0</v>
          </cell>
          <cell r="BO32">
            <v>0</v>
          </cell>
          <cell r="BP32">
            <v>0</v>
          </cell>
          <cell r="BQ32">
            <v>0</v>
          </cell>
          <cell r="BR32">
            <v>0</v>
          </cell>
          <cell r="BS32">
            <v>23476</v>
          </cell>
          <cell r="BT32">
            <v>4422</v>
          </cell>
          <cell r="BU32">
            <v>0</v>
          </cell>
          <cell r="BV32">
            <v>0</v>
          </cell>
          <cell r="BW32">
            <v>0</v>
          </cell>
          <cell r="BX32">
            <v>27898</v>
          </cell>
          <cell r="BY32">
            <v>82</v>
          </cell>
          <cell r="BZ32">
            <v>42570</v>
          </cell>
          <cell r="CA32">
            <v>0</v>
          </cell>
          <cell r="CB32">
            <v>0</v>
          </cell>
          <cell r="CC32">
            <v>0</v>
          </cell>
          <cell r="CD32">
            <v>0</v>
          </cell>
          <cell r="CE32">
            <v>0</v>
          </cell>
          <cell r="CF32">
            <v>0</v>
          </cell>
          <cell r="CG32">
            <v>0</v>
          </cell>
          <cell r="CH32">
            <v>0</v>
          </cell>
          <cell r="CI32">
            <v>82</v>
          </cell>
          <cell r="CJ32">
            <v>42570</v>
          </cell>
          <cell r="CK32">
            <v>6</v>
          </cell>
          <cell r="CL32">
            <v>15070</v>
          </cell>
          <cell r="CM32">
            <v>0</v>
          </cell>
          <cell r="CN32">
            <v>0</v>
          </cell>
          <cell r="CO32">
            <v>49</v>
          </cell>
          <cell r="CP32">
            <v>1678700</v>
          </cell>
          <cell r="CQ32">
            <v>55</v>
          </cell>
          <cell r="CR32">
            <v>1693770</v>
          </cell>
          <cell r="CS32">
            <v>10</v>
          </cell>
          <cell r="CT32">
            <v>183600</v>
          </cell>
          <cell r="CU32">
            <v>0</v>
          </cell>
          <cell r="CV32">
            <v>0</v>
          </cell>
          <cell r="CW32">
            <v>10</v>
          </cell>
          <cell r="CX32">
            <v>183600</v>
          </cell>
          <cell r="CY32">
            <v>147</v>
          </cell>
          <cell r="CZ32">
            <v>1919940</v>
          </cell>
          <cell r="DA32">
            <v>170092</v>
          </cell>
          <cell r="DB32">
            <v>30998370</v>
          </cell>
          <cell r="DC32">
            <v>9456</v>
          </cell>
          <cell r="DD32">
            <v>17791990</v>
          </cell>
          <cell r="DE32">
            <v>2532</v>
          </cell>
          <cell r="DF32">
            <v>9814380</v>
          </cell>
          <cell r="DG32">
            <v>182080</v>
          </cell>
          <cell r="DH32">
            <v>58604740</v>
          </cell>
          <cell r="DI32">
            <v>52968710</v>
          </cell>
          <cell r="DJ32">
            <v>92782</v>
          </cell>
          <cell r="DK32">
            <v>14994520</v>
          </cell>
          <cell r="DL32">
            <v>3836</v>
          </cell>
          <cell r="DM32">
            <v>9877880</v>
          </cell>
          <cell r="DN32">
            <v>34</v>
          </cell>
          <cell r="DO32">
            <v>97500</v>
          </cell>
          <cell r="DP32">
            <v>96652</v>
          </cell>
          <cell r="DQ32">
            <v>24969900</v>
          </cell>
          <cell r="DR32">
            <v>552105</v>
          </cell>
          <cell r="DS32">
            <v>15464</v>
          </cell>
          <cell r="DT32">
            <v>4092</v>
          </cell>
          <cell r="DU32">
            <v>571661</v>
          </cell>
          <cell r="DV32">
            <v>763</v>
          </cell>
          <cell r="DW32">
            <v>620656</v>
          </cell>
          <cell r="DX32">
            <v>112</v>
          </cell>
          <cell r="DY32">
            <v>130</v>
          </cell>
          <cell r="DZ32">
            <v>50</v>
          </cell>
          <cell r="EA32">
            <v>1089</v>
          </cell>
          <cell r="EB32">
            <v>50</v>
          </cell>
          <cell r="EC32">
            <v>1189</v>
          </cell>
          <cell r="ED32">
            <v>1014</v>
          </cell>
          <cell r="EE32">
            <v>756</v>
          </cell>
          <cell r="EF32">
            <v>27</v>
          </cell>
          <cell r="EG32">
            <v>1797</v>
          </cell>
          <cell r="EH32">
            <v>14</v>
          </cell>
          <cell r="EI32">
            <v>6</v>
          </cell>
          <cell r="EJ32">
            <v>0</v>
          </cell>
          <cell r="EK32">
            <v>20</v>
          </cell>
          <cell r="EL32">
            <v>1078</v>
          </cell>
          <cell r="EM32">
            <v>1851</v>
          </cell>
          <cell r="EN32">
            <v>77</v>
          </cell>
          <cell r="EO32">
            <v>3006</v>
          </cell>
          <cell r="EP32">
            <v>0</v>
          </cell>
          <cell r="EQ32">
            <v>0</v>
          </cell>
          <cell r="ER32">
            <v>0</v>
          </cell>
          <cell r="ES32">
            <v>0</v>
          </cell>
          <cell r="ET32">
            <v>7243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국별접수종별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2.행정구역"/>
      <sheetName val="3.토지지목별현황"/>
      <sheetName val="4.일기일수"/>
      <sheetName val="5.기상개황"/>
      <sheetName val="6.계절추세"/>
      <sheetName val="7.해안선및도서"/>
      <sheetName val="도서인구현황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.위치"/>
      <sheetName val="1.인구추이"/>
      <sheetName val="2.세대및인구(주민등록)"/>
      <sheetName val="3.읍면동 세대및인구"/>
      <sheetName val="3-1행정구역별세대및인구"/>
      <sheetName val="4.연령(5세계급)및성별인구"/>
      <sheetName val="7.인구동태 "/>
      <sheetName val="8. 혼인상태별 인구(15세이상 인구)"/>
      <sheetName val="9. 교육정도별 인구(6세이상인구)"/>
      <sheetName val="10. 주택점유형태별 가구(일반가구)"/>
      <sheetName val="11. 사용방수별 가구(일반가구)"/>
      <sheetName val="3.13. 상주(야간).주간인구"/>
      <sheetName val="12. 통근.통학 유형별 인구(12세이상)"/>
      <sheetName val="13. 상주(야간).주간인구"/>
      <sheetName val="14. 외국인 국적별 혼인 인구"/>
      <sheetName val="1.산업대분류별사업체"/>
      <sheetName val="2.종사자규모별사업체수"/>
      <sheetName val="3.산업별읍면동별사업체및종사자수"/>
      <sheetName val="1.농가및농가인구"/>
      <sheetName val="2.연령별 농가인구"/>
      <sheetName val="3.경지규모별농가"/>
      <sheetName val="1.광업 및 제조업"/>
      <sheetName val="2.사업체규모별(중분류별) 광업 및 제조업"/>
      <sheetName val="3.제조업 중분류별 사업체수 및 종사자수"/>
      <sheetName val="7.소비자 물가지수"/>
      <sheetName val="3.대기오염"/>
      <sheetName val="18.출판, 인쇄 및 기록매체업현황(산업세분류별)"/>
      <sheetName val="6.관내관공서및주요기관"/>
      <sheetName val="7.인구동태"/>
      <sheetName val="10. 주택의점유형태별 가구(일반가구)"/>
      <sheetName val="15.외국인과의혼인"/>
      <sheetName val="1.산업대분류별사업체총괄"/>
      <sheetName val="2.종사자규모별사업체수및종사자수"/>
      <sheetName val="3.산업별읍면동별사업체수및종사자수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행정구역"/>
      <sheetName val="5.인구이동"/>
      <sheetName val="5-1.읍면동별인구이동"/>
      <sheetName val="1.공무원총괄"/>
      <sheetName val="2.본청사업소공무원정원(2-1)"/>
      <sheetName val="2.본청사업소공무원정원(2-2)"/>
      <sheetName val="3.읍면동공무원(정원)"/>
      <sheetName val="5.퇴직사유별 공무원"/>
      <sheetName val="2.2.행정구역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14"/>
      <sheetName val="3-1-0"/>
      <sheetName val="Sheet2"/>
      <sheetName val="Sheet3"/>
      <sheetName val="Sheet4"/>
      <sheetName val="Sheet5"/>
      <sheetName val="0110원본"/>
      <sheetName val="cod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U32"/>
  <sheetViews>
    <sheetView zoomScale="96" zoomScaleNormal="96" zoomScaleSheetLayoutView="100" zoomScalePageLayoutView="0" workbookViewId="0" topLeftCell="A1">
      <selection activeCell="N9" sqref="N9"/>
    </sheetView>
  </sheetViews>
  <sheetFormatPr defaultColWidth="6.88671875" defaultRowHeight="13.5"/>
  <cols>
    <col min="1" max="1" width="6.77734375" style="3" customWidth="1"/>
    <col min="2" max="7" width="5.21484375" style="4" customWidth="1"/>
    <col min="8" max="8" width="5.21484375" style="3" customWidth="1"/>
    <col min="9" max="9" width="5.21484375" style="4" customWidth="1"/>
    <col min="10" max="24" width="5.21484375" style="3" customWidth="1"/>
    <col min="25" max="25" width="6.88671875" style="3" customWidth="1"/>
    <col min="26" max="28" width="6.88671875" style="5" customWidth="1"/>
    <col min="29" max="29" width="6.99609375" style="5" bestFit="1" customWidth="1"/>
    <col min="30" max="30" width="7.10546875" style="5" bestFit="1" customWidth="1"/>
    <col min="31" max="31" width="6.99609375" style="5" bestFit="1" customWidth="1"/>
    <col min="32" max="16384" width="6.88671875" style="5" customWidth="1"/>
  </cols>
  <sheetData>
    <row r="1" spans="1:25" s="25" customFormat="1" ht="11.25">
      <c r="A1" s="22" t="s">
        <v>79</v>
      </c>
      <c r="B1" s="24"/>
      <c r="C1" s="24"/>
      <c r="D1" s="24"/>
      <c r="E1" s="24"/>
      <c r="F1" s="24"/>
      <c r="G1" s="24"/>
      <c r="H1" s="23"/>
      <c r="I1" s="24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4" t="s">
        <v>32</v>
      </c>
    </row>
    <row r="2" spans="1:25" s="42" customFormat="1" ht="12">
      <c r="A2" s="39"/>
      <c r="B2" s="40"/>
      <c r="C2" s="40"/>
      <c r="D2" s="40"/>
      <c r="E2" s="40"/>
      <c r="F2" s="40"/>
      <c r="G2" s="40"/>
      <c r="H2" s="41"/>
      <c r="I2" s="40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</row>
    <row r="3" spans="1:25" s="125" customFormat="1" ht="18.75" customHeight="1">
      <c r="A3" s="123" t="s">
        <v>83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4" t="s">
        <v>49</v>
      </c>
      <c r="N3" s="123"/>
      <c r="O3" s="123"/>
      <c r="P3" s="123"/>
      <c r="Q3" s="124"/>
      <c r="R3" s="124"/>
      <c r="S3" s="124"/>
      <c r="T3" s="124"/>
      <c r="U3" s="124"/>
      <c r="V3" s="124"/>
      <c r="W3" s="124"/>
      <c r="X3" s="124"/>
      <c r="Y3" s="124"/>
    </row>
    <row r="4" spans="1:25" s="46" customFormat="1" ht="12">
      <c r="A4" s="43"/>
      <c r="B4" s="43"/>
      <c r="C4" s="44"/>
      <c r="D4" s="44"/>
      <c r="E4" s="44"/>
      <c r="F4" s="44"/>
      <c r="G4" s="44"/>
      <c r="H4" s="44"/>
      <c r="I4" s="44"/>
      <c r="J4" s="45"/>
      <c r="K4" s="45"/>
      <c r="L4" s="45"/>
      <c r="M4" s="45"/>
      <c r="N4" s="44"/>
      <c r="O4" s="44"/>
      <c r="P4" s="44"/>
      <c r="Q4" s="45"/>
      <c r="R4" s="45"/>
      <c r="S4" s="45"/>
      <c r="T4" s="45"/>
      <c r="U4" s="45"/>
      <c r="V4" s="45"/>
      <c r="W4" s="45"/>
      <c r="X4" s="45"/>
      <c r="Y4" s="45"/>
    </row>
    <row r="5" spans="1:25" s="42" customFormat="1" ht="12.75" thickBot="1">
      <c r="A5" s="42" t="s">
        <v>80</v>
      </c>
      <c r="B5" s="48"/>
      <c r="C5" s="48"/>
      <c r="D5" s="48"/>
      <c r="E5" s="48"/>
      <c r="F5" s="48"/>
      <c r="G5" s="48"/>
      <c r="H5" s="48"/>
      <c r="I5" s="48"/>
      <c r="L5" s="45"/>
      <c r="M5" s="45"/>
      <c r="R5" s="45"/>
      <c r="S5" s="45"/>
      <c r="T5" s="45"/>
      <c r="U5" s="45"/>
      <c r="V5" s="45"/>
      <c r="Y5" s="48" t="s">
        <v>0</v>
      </c>
    </row>
    <row r="6" spans="1:25" s="45" customFormat="1" ht="13.5" customHeight="1">
      <c r="A6" s="581" t="s">
        <v>251</v>
      </c>
      <c r="B6" s="311" t="s">
        <v>252</v>
      </c>
      <c r="C6" s="312"/>
      <c r="D6" s="313"/>
      <c r="E6" s="313"/>
      <c r="F6" s="314" t="s">
        <v>253</v>
      </c>
      <c r="G6" s="312"/>
      <c r="H6" s="312"/>
      <c r="I6" s="315"/>
      <c r="J6" s="316" t="s">
        <v>254</v>
      </c>
      <c r="K6" s="312"/>
      <c r="L6" s="312"/>
      <c r="M6" s="317"/>
      <c r="N6" s="316" t="s">
        <v>255</v>
      </c>
      <c r="O6" s="313"/>
      <c r="P6" s="313"/>
      <c r="Q6" s="317"/>
      <c r="R6" s="579" t="s">
        <v>256</v>
      </c>
      <c r="S6" s="580"/>
      <c r="T6" s="580"/>
      <c r="U6" s="580"/>
      <c r="V6" s="314" t="s">
        <v>257</v>
      </c>
      <c r="W6" s="312"/>
      <c r="X6" s="317"/>
      <c r="Y6" s="318"/>
    </row>
    <row r="7" spans="1:25" s="45" customFormat="1" ht="13.5" customHeight="1">
      <c r="A7" s="582"/>
      <c r="B7" s="320"/>
      <c r="C7" s="320" t="s">
        <v>258</v>
      </c>
      <c r="D7" s="320" t="s">
        <v>259</v>
      </c>
      <c r="E7" s="320" t="s">
        <v>260</v>
      </c>
      <c r="F7" s="321"/>
      <c r="G7" s="320" t="s">
        <v>261</v>
      </c>
      <c r="H7" s="320" t="s">
        <v>259</v>
      </c>
      <c r="I7" s="322" t="s">
        <v>260</v>
      </c>
      <c r="J7" s="319"/>
      <c r="K7" s="323" t="s">
        <v>261</v>
      </c>
      <c r="L7" s="324" t="s">
        <v>259</v>
      </c>
      <c r="M7" s="324" t="s">
        <v>260</v>
      </c>
      <c r="N7" s="325"/>
      <c r="O7" s="323" t="s">
        <v>261</v>
      </c>
      <c r="P7" s="324" t="s">
        <v>259</v>
      </c>
      <c r="Q7" s="324" t="s">
        <v>260</v>
      </c>
      <c r="R7" s="321"/>
      <c r="S7" s="324" t="s">
        <v>261</v>
      </c>
      <c r="T7" s="326" t="s">
        <v>259</v>
      </c>
      <c r="U7" s="327" t="s">
        <v>260</v>
      </c>
      <c r="V7" s="328"/>
      <c r="W7" s="323" t="s">
        <v>261</v>
      </c>
      <c r="X7" s="323" t="s">
        <v>259</v>
      </c>
      <c r="Y7" s="45" t="s">
        <v>1</v>
      </c>
    </row>
    <row r="8" spans="1:25" s="45" customFormat="1" ht="13.5" customHeight="1">
      <c r="A8" s="582"/>
      <c r="B8" s="320"/>
      <c r="C8" s="329" t="s">
        <v>2</v>
      </c>
      <c r="D8" s="320"/>
      <c r="E8" s="329" t="s">
        <v>3</v>
      </c>
      <c r="F8" s="320" t="s">
        <v>4</v>
      </c>
      <c r="G8" s="329" t="s">
        <v>2</v>
      </c>
      <c r="H8" s="320"/>
      <c r="I8" s="328" t="s">
        <v>3</v>
      </c>
      <c r="J8" s="319"/>
      <c r="K8" s="328" t="s">
        <v>2</v>
      </c>
      <c r="L8" s="330"/>
      <c r="M8" s="330" t="s">
        <v>3</v>
      </c>
      <c r="N8" s="325"/>
      <c r="O8" s="328" t="s">
        <v>2</v>
      </c>
      <c r="P8" s="330"/>
      <c r="Q8" s="330" t="s">
        <v>3</v>
      </c>
      <c r="R8" s="328" t="s">
        <v>5</v>
      </c>
      <c r="S8" s="328" t="s">
        <v>2</v>
      </c>
      <c r="T8" s="328"/>
      <c r="U8" s="331" t="s">
        <v>3</v>
      </c>
      <c r="V8" s="328" t="s">
        <v>6</v>
      </c>
      <c r="W8" s="329" t="s">
        <v>2</v>
      </c>
      <c r="X8" s="328"/>
      <c r="Y8" s="45" t="s">
        <v>7</v>
      </c>
    </row>
    <row r="9" spans="1:25" s="45" customFormat="1" ht="13.5" customHeight="1">
      <c r="A9" s="583"/>
      <c r="B9" s="333" t="s">
        <v>8</v>
      </c>
      <c r="C9" s="333" t="s">
        <v>9</v>
      </c>
      <c r="D9" s="333" t="s">
        <v>10</v>
      </c>
      <c r="E9" s="334" t="s">
        <v>11</v>
      </c>
      <c r="F9" s="333" t="s">
        <v>12</v>
      </c>
      <c r="G9" s="333" t="s">
        <v>9</v>
      </c>
      <c r="H9" s="333" t="s">
        <v>10</v>
      </c>
      <c r="I9" s="335" t="s">
        <v>11</v>
      </c>
      <c r="J9" s="332" t="s">
        <v>13</v>
      </c>
      <c r="K9" s="333" t="s">
        <v>9</v>
      </c>
      <c r="L9" s="336" t="s">
        <v>10</v>
      </c>
      <c r="M9" s="336" t="s">
        <v>11</v>
      </c>
      <c r="N9" s="337" t="s">
        <v>14</v>
      </c>
      <c r="O9" s="336" t="s">
        <v>9</v>
      </c>
      <c r="P9" s="336" t="s">
        <v>10</v>
      </c>
      <c r="Q9" s="336" t="s">
        <v>11</v>
      </c>
      <c r="R9" s="334" t="s">
        <v>12</v>
      </c>
      <c r="S9" s="333" t="s">
        <v>9</v>
      </c>
      <c r="T9" s="336" t="s">
        <v>10</v>
      </c>
      <c r="U9" s="338" t="s">
        <v>11</v>
      </c>
      <c r="V9" s="334" t="s">
        <v>15</v>
      </c>
      <c r="W9" s="333" t="s">
        <v>9</v>
      </c>
      <c r="X9" s="336" t="s">
        <v>10</v>
      </c>
      <c r="Y9" s="339"/>
    </row>
    <row r="10" spans="1:255" s="42" customFormat="1" ht="26.25" customHeight="1">
      <c r="A10" s="340">
        <v>2015</v>
      </c>
      <c r="B10" s="341">
        <v>47839</v>
      </c>
      <c r="C10" s="341">
        <v>312</v>
      </c>
      <c r="D10" s="341">
        <v>46276</v>
      </c>
      <c r="E10" s="341">
        <v>1251</v>
      </c>
      <c r="F10" s="341">
        <v>33312</v>
      </c>
      <c r="G10" s="341">
        <v>92</v>
      </c>
      <c r="H10" s="341">
        <v>32786</v>
      </c>
      <c r="I10" s="341">
        <v>434</v>
      </c>
      <c r="J10" s="341">
        <v>2083</v>
      </c>
      <c r="K10" s="341">
        <v>60</v>
      </c>
      <c r="L10" s="341">
        <v>1851</v>
      </c>
      <c r="M10" s="341">
        <v>172</v>
      </c>
      <c r="N10" s="341">
        <v>12210</v>
      </c>
      <c r="O10" s="341">
        <v>143</v>
      </c>
      <c r="P10" s="341">
        <v>11556</v>
      </c>
      <c r="Q10" s="341">
        <v>511</v>
      </c>
      <c r="R10" s="341">
        <v>234</v>
      </c>
      <c r="S10" s="341">
        <v>17</v>
      </c>
      <c r="T10" s="341">
        <v>83</v>
      </c>
      <c r="U10" s="341">
        <v>134</v>
      </c>
      <c r="V10" s="341">
        <v>6574</v>
      </c>
      <c r="W10" s="341">
        <v>94</v>
      </c>
      <c r="X10" s="341">
        <v>6480</v>
      </c>
      <c r="Y10" s="342">
        <v>2015</v>
      </c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/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/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/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  <c r="DT10" s="47"/>
      <c r="DU10" s="47"/>
      <c r="DV10" s="47"/>
      <c r="DW10" s="47"/>
      <c r="DX10" s="47"/>
      <c r="DY10" s="47"/>
      <c r="DZ10" s="47"/>
      <c r="EA10" s="47"/>
      <c r="EB10" s="47"/>
      <c r="EC10" s="47"/>
      <c r="ED10" s="47"/>
      <c r="EE10" s="47"/>
      <c r="EF10" s="47"/>
      <c r="EG10" s="47"/>
      <c r="EH10" s="47"/>
      <c r="EI10" s="47"/>
      <c r="EJ10" s="47"/>
      <c r="EK10" s="47"/>
      <c r="EL10" s="47"/>
      <c r="EM10" s="47"/>
      <c r="EN10" s="47"/>
      <c r="EO10" s="47"/>
      <c r="EP10" s="47"/>
      <c r="EQ10" s="47"/>
      <c r="ER10" s="47"/>
      <c r="ES10" s="47"/>
      <c r="ET10" s="47"/>
      <c r="EU10" s="47"/>
      <c r="EV10" s="47"/>
      <c r="EW10" s="47"/>
      <c r="EX10" s="47"/>
      <c r="EY10" s="47"/>
      <c r="EZ10" s="47"/>
      <c r="FA10" s="47"/>
      <c r="FB10" s="47"/>
      <c r="FC10" s="47"/>
      <c r="FD10" s="47"/>
      <c r="FE10" s="47"/>
      <c r="FF10" s="47"/>
      <c r="FG10" s="47"/>
      <c r="FH10" s="47"/>
      <c r="FI10" s="47"/>
      <c r="FJ10" s="47"/>
      <c r="FK10" s="47"/>
      <c r="FL10" s="47"/>
      <c r="FM10" s="47"/>
      <c r="FN10" s="47"/>
      <c r="FO10" s="47"/>
      <c r="FP10" s="47"/>
      <c r="FQ10" s="47"/>
      <c r="FR10" s="47"/>
      <c r="FS10" s="47"/>
      <c r="FT10" s="47"/>
      <c r="FU10" s="47"/>
      <c r="FV10" s="47"/>
      <c r="FW10" s="47"/>
      <c r="FX10" s="47"/>
      <c r="FY10" s="47"/>
      <c r="FZ10" s="47"/>
      <c r="GA10" s="47"/>
      <c r="GB10" s="47"/>
      <c r="GC10" s="47"/>
      <c r="GD10" s="47"/>
      <c r="GE10" s="47"/>
      <c r="GF10" s="47"/>
      <c r="GG10" s="47"/>
      <c r="GH10" s="47"/>
      <c r="GI10" s="47"/>
      <c r="GJ10" s="47"/>
      <c r="GK10" s="47"/>
      <c r="GL10" s="47"/>
      <c r="GM10" s="47"/>
      <c r="GN10" s="47"/>
      <c r="GO10" s="47"/>
      <c r="GP10" s="47"/>
      <c r="GQ10" s="47"/>
      <c r="GR10" s="47"/>
      <c r="GS10" s="47"/>
      <c r="GT10" s="47"/>
      <c r="GU10" s="47"/>
      <c r="GV10" s="47"/>
      <c r="GW10" s="47"/>
      <c r="GX10" s="47"/>
      <c r="GY10" s="47"/>
      <c r="GZ10" s="47"/>
      <c r="HA10" s="47"/>
      <c r="HB10" s="47"/>
      <c r="HC10" s="47"/>
      <c r="HD10" s="47"/>
      <c r="HE10" s="47"/>
      <c r="HF10" s="47"/>
      <c r="HG10" s="47"/>
      <c r="HH10" s="47"/>
      <c r="HI10" s="47"/>
      <c r="HJ10" s="47"/>
      <c r="HK10" s="47"/>
      <c r="HL10" s="47"/>
      <c r="HM10" s="47"/>
      <c r="HN10" s="47"/>
      <c r="HO10" s="47"/>
      <c r="HP10" s="47"/>
      <c r="HQ10" s="47"/>
      <c r="HR10" s="47"/>
      <c r="HS10" s="47"/>
      <c r="HT10" s="47"/>
      <c r="HU10" s="47"/>
      <c r="HV10" s="47"/>
      <c r="HW10" s="47"/>
      <c r="HX10" s="47"/>
      <c r="HY10" s="47"/>
      <c r="HZ10" s="47"/>
      <c r="IA10" s="47"/>
      <c r="IB10" s="47"/>
      <c r="IC10" s="47"/>
      <c r="ID10" s="47"/>
      <c r="IE10" s="47"/>
      <c r="IF10" s="47"/>
      <c r="IG10" s="47"/>
      <c r="IH10" s="47"/>
      <c r="II10" s="47"/>
      <c r="IJ10" s="47"/>
      <c r="IK10" s="47"/>
      <c r="IL10" s="47"/>
      <c r="IM10" s="47"/>
      <c r="IN10" s="47"/>
      <c r="IO10" s="47"/>
      <c r="IP10" s="47"/>
      <c r="IQ10" s="47"/>
      <c r="IR10" s="47"/>
      <c r="IS10" s="47"/>
      <c r="IT10" s="47"/>
      <c r="IU10" s="47"/>
    </row>
    <row r="11" spans="1:255" s="42" customFormat="1" ht="26.25" customHeight="1">
      <c r="A11" s="343">
        <v>2016</v>
      </c>
      <c r="B11" s="341">
        <v>49465</v>
      </c>
      <c r="C11" s="341">
        <v>332</v>
      </c>
      <c r="D11" s="341">
        <v>47838</v>
      </c>
      <c r="E11" s="341">
        <v>1295</v>
      </c>
      <c r="F11" s="341">
        <v>34719</v>
      </c>
      <c r="G11" s="341">
        <v>99</v>
      </c>
      <c r="H11" s="341">
        <v>34180</v>
      </c>
      <c r="I11" s="341">
        <v>440</v>
      </c>
      <c r="J11" s="341">
        <v>2007</v>
      </c>
      <c r="K11" s="341">
        <v>69</v>
      </c>
      <c r="L11" s="341">
        <v>1780</v>
      </c>
      <c r="M11" s="341">
        <v>158</v>
      </c>
      <c r="N11" s="341">
        <v>12483</v>
      </c>
      <c r="O11" s="341">
        <v>145</v>
      </c>
      <c r="P11" s="341">
        <v>11793</v>
      </c>
      <c r="Q11" s="341">
        <v>545</v>
      </c>
      <c r="R11" s="341">
        <v>256</v>
      </c>
      <c r="S11" s="341">
        <v>19</v>
      </c>
      <c r="T11" s="341">
        <v>85</v>
      </c>
      <c r="U11" s="341">
        <v>152</v>
      </c>
      <c r="V11" s="341">
        <v>6584</v>
      </c>
      <c r="W11" s="341">
        <v>95</v>
      </c>
      <c r="X11" s="341">
        <v>6489</v>
      </c>
      <c r="Y11" s="342">
        <v>2016</v>
      </c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/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/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/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  <c r="DT11" s="47"/>
      <c r="DU11" s="47"/>
      <c r="DV11" s="47"/>
      <c r="DW11" s="47"/>
      <c r="DX11" s="47"/>
      <c r="DY11" s="47"/>
      <c r="DZ11" s="47"/>
      <c r="EA11" s="47"/>
      <c r="EB11" s="47"/>
      <c r="EC11" s="47"/>
      <c r="ED11" s="47"/>
      <c r="EE11" s="47"/>
      <c r="EF11" s="47"/>
      <c r="EG11" s="47"/>
      <c r="EH11" s="47"/>
      <c r="EI11" s="47"/>
      <c r="EJ11" s="47"/>
      <c r="EK11" s="47"/>
      <c r="EL11" s="47"/>
      <c r="EM11" s="47"/>
      <c r="EN11" s="47"/>
      <c r="EO11" s="47"/>
      <c r="EP11" s="47"/>
      <c r="EQ11" s="47"/>
      <c r="ER11" s="47"/>
      <c r="ES11" s="47"/>
      <c r="ET11" s="47"/>
      <c r="EU11" s="47"/>
      <c r="EV11" s="47"/>
      <c r="EW11" s="47"/>
      <c r="EX11" s="47"/>
      <c r="EY11" s="47"/>
      <c r="EZ11" s="47"/>
      <c r="FA11" s="47"/>
      <c r="FB11" s="47"/>
      <c r="FC11" s="47"/>
      <c r="FD11" s="47"/>
      <c r="FE11" s="47"/>
      <c r="FF11" s="47"/>
      <c r="FG11" s="47"/>
      <c r="FH11" s="47"/>
      <c r="FI11" s="47"/>
      <c r="FJ11" s="47"/>
      <c r="FK11" s="47"/>
      <c r="FL11" s="47"/>
      <c r="FM11" s="47"/>
      <c r="FN11" s="47"/>
      <c r="FO11" s="47"/>
      <c r="FP11" s="47"/>
      <c r="FQ11" s="47"/>
      <c r="FR11" s="47"/>
      <c r="FS11" s="47"/>
      <c r="FT11" s="47"/>
      <c r="FU11" s="47"/>
      <c r="FV11" s="47"/>
      <c r="FW11" s="47"/>
      <c r="FX11" s="47"/>
      <c r="FY11" s="47"/>
      <c r="FZ11" s="47"/>
      <c r="GA11" s="47"/>
      <c r="GB11" s="47"/>
      <c r="GC11" s="47"/>
      <c r="GD11" s="47"/>
      <c r="GE11" s="47"/>
      <c r="GF11" s="47"/>
      <c r="GG11" s="47"/>
      <c r="GH11" s="47"/>
      <c r="GI11" s="47"/>
      <c r="GJ11" s="47"/>
      <c r="GK11" s="47"/>
      <c r="GL11" s="47"/>
      <c r="GM11" s="47"/>
      <c r="GN11" s="47"/>
      <c r="GO11" s="47"/>
      <c r="GP11" s="47"/>
      <c r="GQ11" s="47"/>
      <c r="GR11" s="47"/>
      <c r="GS11" s="47"/>
      <c r="GT11" s="47"/>
      <c r="GU11" s="47"/>
      <c r="GV11" s="47"/>
      <c r="GW11" s="47"/>
      <c r="GX11" s="47"/>
      <c r="GY11" s="47"/>
      <c r="GZ11" s="47"/>
      <c r="HA11" s="47"/>
      <c r="HB11" s="47"/>
      <c r="HC11" s="47"/>
      <c r="HD11" s="47"/>
      <c r="HE11" s="47"/>
      <c r="HF11" s="47"/>
      <c r="HG11" s="47"/>
      <c r="HH11" s="47"/>
      <c r="HI11" s="47"/>
      <c r="HJ11" s="47"/>
      <c r="HK11" s="47"/>
      <c r="HL11" s="47"/>
      <c r="HM11" s="47"/>
      <c r="HN11" s="47"/>
      <c r="HO11" s="47"/>
      <c r="HP11" s="47"/>
      <c r="HQ11" s="47"/>
      <c r="HR11" s="47"/>
      <c r="HS11" s="47"/>
      <c r="HT11" s="47"/>
      <c r="HU11" s="47"/>
      <c r="HV11" s="47"/>
      <c r="HW11" s="47"/>
      <c r="HX11" s="47"/>
      <c r="HY11" s="47"/>
      <c r="HZ11" s="47"/>
      <c r="IA11" s="47"/>
      <c r="IB11" s="47"/>
      <c r="IC11" s="47"/>
      <c r="ID11" s="47"/>
      <c r="IE11" s="47"/>
      <c r="IF11" s="47"/>
      <c r="IG11" s="47"/>
      <c r="IH11" s="47"/>
      <c r="II11" s="47"/>
      <c r="IJ11" s="47"/>
      <c r="IK11" s="47"/>
      <c r="IL11" s="47"/>
      <c r="IM11" s="47"/>
      <c r="IN11" s="47"/>
      <c r="IO11" s="47"/>
      <c r="IP11" s="47"/>
      <c r="IQ11" s="47"/>
      <c r="IR11" s="47"/>
      <c r="IS11" s="47"/>
      <c r="IT11" s="47"/>
      <c r="IU11" s="47"/>
    </row>
    <row r="12" spans="1:255" s="42" customFormat="1" ht="26.25" customHeight="1">
      <c r="A12" s="343">
        <v>2017</v>
      </c>
      <c r="B12" s="341">
        <v>50720</v>
      </c>
      <c r="C12" s="341">
        <v>371</v>
      </c>
      <c r="D12" s="341">
        <v>49063</v>
      </c>
      <c r="E12" s="341">
        <v>1286</v>
      </c>
      <c r="F12" s="341">
        <v>35871</v>
      </c>
      <c r="G12" s="341">
        <v>121</v>
      </c>
      <c r="H12" s="341">
        <v>35323</v>
      </c>
      <c r="I12" s="341">
        <v>427</v>
      </c>
      <c r="J12" s="341">
        <v>1938</v>
      </c>
      <c r="K12" s="341">
        <v>72</v>
      </c>
      <c r="L12" s="341">
        <v>1704</v>
      </c>
      <c r="M12" s="341">
        <v>162</v>
      </c>
      <c r="N12" s="341">
        <v>12653</v>
      </c>
      <c r="O12" s="341">
        <v>155</v>
      </c>
      <c r="P12" s="341">
        <v>11950</v>
      </c>
      <c r="Q12" s="341">
        <v>548</v>
      </c>
      <c r="R12" s="341">
        <v>258</v>
      </c>
      <c r="S12" s="341">
        <v>23</v>
      </c>
      <c r="T12" s="341">
        <v>86</v>
      </c>
      <c r="U12" s="341">
        <v>149</v>
      </c>
      <c r="V12" s="341">
        <v>6590</v>
      </c>
      <c r="W12" s="341">
        <v>96</v>
      </c>
      <c r="X12" s="341">
        <v>6494</v>
      </c>
      <c r="Y12" s="342">
        <v>2017</v>
      </c>
      <c r="Z12" s="47"/>
      <c r="AA12" s="47"/>
      <c r="AB12" s="47"/>
      <c r="AC12" s="298"/>
      <c r="AD12" s="298"/>
      <c r="AE12" s="298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B12" s="47"/>
      <c r="CC12" s="47"/>
      <c r="CD12" s="47"/>
      <c r="CE12" s="47"/>
      <c r="CF12" s="47"/>
      <c r="CG12" s="47"/>
      <c r="CH12" s="47"/>
      <c r="CI12" s="47"/>
      <c r="CJ12" s="47"/>
      <c r="CK12" s="47"/>
      <c r="CL12" s="47"/>
      <c r="CM12" s="47"/>
      <c r="CN12" s="47"/>
      <c r="CO12" s="47"/>
      <c r="CP12" s="47"/>
      <c r="CQ12" s="47"/>
      <c r="CR12" s="47"/>
      <c r="CS12" s="47"/>
      <c r="CT12" s="47"/>
      <c r="CU12" s="47"/>
      <c r="CV12" s="47"/>
      <c r="CW12" s="47"/>
      <c r="CX12" s="47"/>
      <c r="CY12" s="47"/>
      <c r="CZ12" s="47"/>
      <c r="DA12" s="47"/>
      <c r="DB12" s="47"/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7"/>
      <c r="DN12" s="47"/>
      <c r="DO12" s="47"/>
      <c r="DP12" s="47"/>
      <c r="DQ12" s="47"/>
      <c r="DR12" s="47"/>
      <c r="DS12" s="47"/>
      <c r="DT12" s="47"/>
      <c r="DU12" s="47"/>
      <c r="DV12" s="47"/>
      <c r="DW12" s="47"/>
      <c r="DX12" s="47"/>
      <c r="DY12" s="47"/>
      <c r="DZ12" s="47"/>
      <c r="EA12" s="47"/>
      <c r="EB12" s="47"/>
      <c r="EC12" s="47"/>
      <c r="ED12" s="47"/>
      <c r="EE12" s="47"/>
      <c r="EF12" s="47"/>
      <c r="EG12" s="47"/>
      <c r="EH12" s="47"/>
      <c r="EI12" s="47"/>
      <c r="EJ12" s="47"/>
      <c r="EK12" s="47"/>
      <c r="EL12" s="47"/>
      <c r="EM12" s="47"/>
      <c r="EN12" s="47"/>
      <c r="EO12" s="47"/>
      <c r="EP12" s="47"/>
      <c r="EQ12" s="47"/>
      <c r="ER12" s="47"/>
      <c r="ES12" s="47"/>
      <c r="ET12" s="47"/>
      <c r="EU12" s="47"/>
      <c r="EV12" s="47"/>
      <c r="EW12" s="47"/>
      <c r="EX12" s="47"/>
      <c r="EY12" s="47"/>
      <c r="EZ12" s="47"/>
      <c r="FA12" s="47"/>
      <c r="FB12" s="47"/>
      <c r="FC12" s="47"/>
      <c r="FD12" s="47"/>
      <c r="FE12" s="47"/>
      <c r="FF12" s="47"/>
      <c r="FG12" s="47"/>
      <c r="FH12" s="47"/>
      <c r="FI12" s="47"/>
      <c r="FJ12" s="47"/>
      <c r="FK12" s="47"/>
      <c r="FL12" s="47"/>
      <c r="FM12" s="47"/>
      <c r="FN12" s="47"/>
      <c r="FO12" s="47"/>
      <c r="FP12" s="47"/>
      <c r="FQ12" s="47"/>
      <c r="FR12" s="47"/>
      <c r="FS12" s="47"/>
      <c r="FT12" s="47"/>
      <c r="FU12" s="47"/>
      <c r="FV12" s="47"/>
      <c r="FW12" s="47"/>
      <c r="FX12" s="47"/>
      <c r="FY12" s="47"/>
      <c r="FZ12" s="47"/>
      <c r="GA12" s="47"/>
      <c r="GB12" s="47"/>
      <c r="GC12" s="47"/>
      <c r="GD12" s="47"/>
      <c r="GE12" s="47"/>
      <c r="GF12" s="47"/>
      <c r="GG12" s="47"/>
      <c r="GH12" s="47"/>
      <c r="GI12" s="47"/>
      <c r="GJ12" s="47"/>
      <c r="GK12" s="47"/>
      <c r="GL12" s="47"/>
      <c r="GM12" s="47"/>
      <c r="GN12" s="47"/>
      <c r="GO12" s="47"/>
      <c r="GP12" s="47"/>
      <c r="GQ12" s="47"/>
      <c r="GR12" s="47"/>
      <c r="GS12" s="47"/>
      <c r="GT12" s="47"/>
      <c r="GU12" s="47"/>
      <c r="GV12" s="47"/>
      <c r="GW12" s="47"/>
      <c r="GX12" s="47"/>
      <c r="GY12" s="47"/>
      <c r="GZ12" s="47"/>
      <c r="HA12" s="47"/>
      <c r="HB12" s="47"/>
      <c r="HC12" s="47"/>
      <c r="HD12" s="47"/>
      <c r="HE12" s="47"/>
      <c r="HF12" s="47"/>
      <c r="HG12" s="47"/>
      <c r="HH12" s="47"/>
      <c r="HI12" s="47"/>
      <c r="HJ12" s="47"/>
      <c r="HK12" s="47"/>
      <c r="HL12" s="47"/>
      <c r="HM12" s="47"/>
      <c r="HN12" s="47"/>
      <c r="HO12" s="47"/>
      <c r="HP12" s="47"/>
      <c r="HQ12" s="47"/>
      <c r="HR12" s="47"/>
      <c r="HS12" s="47"/>
      <c r="HT12" s="47"/>
      <c r="HU12" s="47"/>
      <c r="HV12" s="47"/>
      <c r="HW12" s="47"/>
      <c r="HX12" s="47"/>
      <c r="HY12" s="47"/>
      <c r="HZ12" s="47"/>
      <c r="IA12" s="47"/>
      <c r="IB12" s="47"/>
      <c r="IC12" s="47"/>
      <c r="ID12" s="47"/>
      <c r="IE12" s="47"/>
      <c r="IF12" s="47"/>
      <c r="IG12" s="47"/>
      <c r="IH12" s="47"/>
      <c r="II12" s="47"/>
      <c r="IJ12" s="47"/>
      <c r="IK12" s="47"/>
      <c r="IL12" s="47"/>
      <c r="IM12" s="47"/>
      <c r="IN12" s="47"/>
      <c r="IO12" s="47"/>
      <c r="IP12" s="47"/>
      <c r="IQ12" s="47"/>
      <c r="IR12" s="47"/>
      <c r="IS12" s="47"/>
      <c r="IT12" s="47"/>
      <c r="IU12" s="47"/>
    </row>
    <row r="13" spans="1:255" s="42" customFormat="1" ht="26.25" customHeight="1">
      <c r="A13" s="343">
        <v>2018</v>
      </c>
      <c r="B13" s="341">
        <v>51829</v>
      </c>
      <c r="C13" s="341">
        <v>388</v>
      </c>
      <c r="D13" s="341">
        <v>50145</v>
      </c>
      <c r="E13" s="341">
        <v>1296</v>
      </c>
      <c r="F13" s="341">
        <v>36729</v>
      </c>
      <c r="G13" s="341">
        <v>129</v>
      </c>
      <c r="H13" s="341">
        <v>36178</v>
      </c>
      <c r="I13" s="341">
        <v>422</v>
      </c>
      <c r="J13" s="341">
        <v>1915</v>
      </c>
      <c r="K13" s="341">
        <v>72</v>
      </c>
      <c r="L13" s="341">
        <v>1674</v>
      </c>
      <c r="M13" s="341">
        <v>169</v>
      </c>
      <c r="N13" s="341">
        <v>12922</v>
      </c>
      <c r="O13" s="341">
        <v>162</v>
      </c>
      <c r="P13" s="341">
        <v>12199</v>
      </c>
      <c r="Q13" s="341">
        <v>561</v>
      </c>
      <c r="R13" s="341">
        <v>263</v>
      </c>
      <c r="S13" s="341">
        <v>25</v>
      </c>
      <c r="T13" s="341">
        <v>94</v>
      </c>
      <c r="U13" s="341">
        <v>144</v>
      </c>
      <c r="V13" s="341">
        <v>6593</v>
      </c>
      <c r="W13" s="341">
        <v>90</v>
      </c>
      <c r="X13" s="341">
        <v>6503</v>
      </c>
      <c r="Y13" s="342">
        <v>2018</v>
      </c>
      <c r="Z13" s="47"/>
      <c r="AA13" s="47"/>
      <c r="AB13" s="47"/>
      <c r="AC13" s="298"/>
      <c r="AD13" s="298"/>
      <c r="AE13" s="298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47"/>
      <c r="BX13" s="47"/>
      <c r="BY13" s="47"/>
      <c r="BZ13" s="47"/>
      <c r="CA13" s="47"/>
      <c r="CB13" s="47"/>
      <c r="CC13" s="47"/>
      <c r="CD13" s="47"/>
      <c r="CE13" s="47"/>
      <c r="CF13" s="47"/>
      <c r="CG13" s="47"/>
      <c r="CH13" s="47"/>
      <c r="CI13" s="47"/>
      <c r="CJ13" s="47"/>
      <c r="CK13" s="47"/>
      <c r="CL13" s="47"/>
      <c r="CM13" s="47"/>
      <c r="CN13" s="47"/>
      <c r="CO13" s="47"/>
      <c r="CP13" s="47"/>
      <c r="CQ13" s="47"/>
      <c r="CR13" s="47"/>
      <c r="CS13" s="47"/>
      <c r="CT13" s="47"/>
      <c r="CU13" s="47"/>
      <c r="CV13" s="47"/>
      <c r="CW13" s="47"/>
      <c r="CX13" s="47"/>
      <c r="CY13" s="47"/>
      <c r="CZ13" s="47"/>
      <c r="DA13" s="47"/>
      <c r="DB13" s="47"/>
      <c r="DC13" s="47"/>
      <c r="DD13" s="47"/>
      <c r="DE13" s="47"/>
      <c r="DF13" s="47"/>
      <c r="DG13" s="47"/>
      <c r="DH13" s="47"/>
      <c r="DI13" s="47"/>
      <c r="DJ13" s="47"/>
      <c r="DK13" s="47"/>
      <c r="DL13" s="47"/>
      <c r="DM13" s="47"/>
      <c r="DN13" s="47"/>
      <c r="DO13" s="47"/>
      <c r="DP13" s="47"/>
      <c r="DQ13" s="47"/>
      <c r="DR13" s="47"/>
      <c r="DS13" s="47"/>
      <c r="DT13" s="47"/>
      <c r="DU13" s="47"/>
      <c r="DV13" s="47"/>
      <c r="DW13" s="47"/>
      <c r="DX13" s="47"/>
      <c r="DY13" s="47"/>
      <c r="DZ13" s="47"/>
      <c r="EA13" s="47"/>
      <c r="EB13" s="47"/>
      <c r="EC13" s="47"/>
      <c r="ED13" s="47"/>
      <c r="EE13" s="47"/>
      <c r="EF13" s="47"/>
      <c r="EG13" s="47"/>
      <c r="EH13" s="47"/>
      <c r="EI13" s="47"/>
      <c r="EJ13" s="47"/>
      <c r="EK13" s="47"/>
      <c r="EL13" s="47"/>
      <c r="EM13" s="47"/>
      <c r="EN13" s="47"/>
      <c r="EO13" s="47"/>
      <c r="EP13" s="47"/>
      <c r="EQ13" s="47"/>
      <c r="ER13" s="47"/>
      <c r="ES13" s="47"/>
      <c r="ET13" s="47"/>
      <c r="EU13" s="47"/>
      <c r="EV13" s="47"/>
      <c r="EW13" s="47"/>
      <c r="EX13" s="47"/>
      <c r="EY13" s="47"/>
      <c r="EZ13" s="47"/>
      <c r="FA13" s="47"/>
      <c r="FB13" s="47"/>
      <c r="FC13" s="47"/>
      <c r="FD13" s="47"/>
      <c r="FE13" s="47"/>
      <c r="FF13" s="47"/>
      <c r="FG13" s="47"/>
      <c r="FH13" s="47"/>
      <c r="FI13" s="47"/>
      <c r="FJ13" s="47"/>
      <c r="FK13" s="47"/>
      <c r="FL13" s="47"/>
      <c r="FM13" s="47"/>
      <c r="FN13" s="47"/>
      <c r="FO13" s="47"/>
      <c r="FP13" s="47"/>
      <c r="FQ13" s="47"/>
      <c r="FR13" s="47"/>
      <c r="FS13" s="47"/>
      <c r="FT13" s="47"/>
      <c r="FU13" s="47"/>
      <c r="FV13" s="47"/>
      <c r="FW13" s="47"/>
      <c r="FX13" s="47"/>
      <c r="FY13" s="47"/>
      <c r="FZ13" s="47"/>
      <c r="GA13" s="47"/>
      <c r="GB13" s="47"/>
      <c r="GC13" s="47"/>
      <c r="GD13" s="47"/>
      <c r="GE13" s="47"/>
      <c r="GF13" s="47"/>
      <c r="GG13" s="47"/>
      <c r="GH13" s="47"/>
      <c r="GI13" s="47"/>
      <c r="GJ13" s="47"/>
      <c r="GK13" s="47"/>
      <c r="GL13" s="47"/>
      <c r="GM13" s="47"/>
      <c r="GN13" s="47"/>
      <c r="GO13" s="47"/>
      <c r="GP13" s="47"/>
      <c r="GQ13" s="47"/>
      <c r="GR13" s="47"/>
      <c r="GS13" s="47"/>
      <c r="GT13" s="47"/>
      <c r="GU13" s="47"/>
      <c r="GV13" s="47"/>
      <c r="GW13" s="47"/>
      <c r="GX13" s="47"/>
      <c r="GY13" s="47"/>
      <c r="GZ13" s="47"/>
      <c r="HA13" s="47"/>
      <c r="HB13" s="47"/>
      <c r="HC13" s="47"/>
      <c r="HD13" s="47"/>
      <c r="HE13" s="47"/>
      <c r="HF13" s="47"/>
      <c r="HG13" s="47"/>
      <c r="HH13" s="47"/>
      <c r="HI13" s="47"/>
      <c r="HJ13" s="47"/>
      <c r="HK13" s="47"/>
      <c r="HL13" s="47"/>
      <c r="HM13" s="47"/>
      <c r="HN13" s="47"/>
      <c r="HO13" s="47"/>
      <c r="HP13" s="47"/>
      <c r="HQ13" s="47"/>
      <c r="HR13" s="47"/>
      <c r="HS13" s="47"/>
      <c r="HT13" s="47"/>
      <c r="HU13" s="47"/>
      <c r="HV13" s="47"/>
      <c r="HW13" s="47"/>
      <c r="HX13" s="47"/>
      <c r="HY13" s="47"/>
      <c r="HZ13" s="47"/>
      <c r="IA13" s="47"/>
      <c r="IB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</row>
    <row r="14" spans="1:255" s="46" customFormat="1" ht="26.25" customHeight="1">
      <c r="A14" s="344">
        <v>2019</v>
      </c>
      <c r="B14" s="270">
        <f aca="true" t="shared" si="0" ref="B14:X14">SUM(B26)</f>
        <v>52812</v>
      </c>
      <c r="C14" s="270">
        <f t="shared" si="0"/>
        <v>391</v>
      </c>
      <c r="D14" s="270">
        <f t="shared" si="0"/>
        <v>51111</v>
      </c>
      <c r="E14" s="270">
        <f t="shared" si="0"/>
        <v>1310</v>
      </c>
      <c r="F14" s="270">
        <f t="shared" si="0"/>
        <v>37623</v>
      </c>
      <c r="G14" s="270">
        <f t="shared" si="0"/>
        <v>119</v>
      </c>
      <c r="H14" s="270">
        <f t="shared" si="0"/>
        <v>37062</v>
      </c>
      <c r="I14" s="270">
        <f t="shared" si="0"/>
        <v>442</v>
      </c>
      <c r="J14" s="270">
        <f t="shared" si="0"/>
        <v>1857</v>
      </c>
      <c r="K14" s="270">
        <f t="shared" si="0"/>
        <v>71</v>
      </c>
      <c r="L14" s="270">
        <f t="shared" si="0"/>
        <v>1621</v>
      </c>
      <c r="M14" s="270">
        <f t="shared" si="0"/>
        <v>165</v>
      </c>
      <c r="N14" s="270">
        <f t="shared" si="0"/>
        <v>13065</v>
      </c>
      <c r="O14" s="270">
        <f t="shared" si="0"/>
        <v>174</v>
      </c>
      <c r="P14" s="270">
        <f t="shared" si="0"/>
        <v>12334</v>
      </c>
      <c r="Q14" s="270">
        <f t="shared" si="0"/>
        <v>557</v>
      </c>
      <c r="R14" s="270">
        <f t="shared" si="0"/>
        <v>267</v>
      </c>
      <c r="S14" s="270">
        <f t="shared" si="0"/>
        <v>27</v>
      </c>
      <c r="T14" s="270">
        <f t="shared" si="0"/>
        <v>94</v>
      </c>
      <c r="U14" s="270">
        <f t="shared" si="0"/>
        <v>146</v>
      </c>
      <c r="V14" s="270">
        <f t="shared" si="0"/>
        <v>6574</v>
      </c>
      <c r="W14" s="270">
        <f t="shared" si="0"/>
        <v>88</v>
      </c>
      <c r="X14" s="270">
        <f t="shared" si="0"/>
        <v>6486</v>
      </c>
      <c r="Y14" s="345">
        <v>2019</v>
      </c>
      <c r="Z14" s="295"/>
      <c r="AA14" s="295"/>
      <c r="AB14" s="295"/>
      <c r="AC14" s="296"/>
      <c r="AD14" s="296"/>
      <c r="AE14" s="296"/>
      <c r="AF14" s="295"/>
      <c r="AG14" s="295"/>
      <c r="AH14" s="295"/>
      <c r="AI14" s="295"/>
      <c r="AJ14" s="295"/>
      <c r="AK14" s="295"/>
      <c r="AL14" s="295"/>
      <c r="AM14" s="295"/>
      <c r="AN14" s="295"/>
      <c r="AO14" s="295"/>
      <c r="AP14" s="295"/>
      <c r="AQ14" s="295"/>
      <c r="AR14" s="295"/>
      <c r="AS14" s="295"/>
      <c r="AT14" s="295"/>
      <c r="AU14" s="295"/>
      <c r="AV14" s="295"/>
      <c r="AW14" s="295"/>
      <c r="AX14" s="295"/>
      <c r="AY14" s="295"/>
      <c r="AZ14" s="295"/>
      <c r="BA14" s="295"/>
      <c r="BB14" s="295"/>
      <c r="BC14" s="295"/>
      <c r="BD14" s="295"/>
      <c r="BE14" s="295"/>
      <c r="BF14" s="295"/>
      <c r="BG14" s="295"/>
      <c r="BH14" s="295"/>
      <c r="BI14" s="295"/>
      <c r="BJ14" s="295"/>
      <c r="BK14" s="295"/>
      <c r="BL14" s="295"/>
      <c r="BM14" s="295"/>
      <c r="BN14" s="295"/>
      <c r="BO14" s="295"/>
      <c r="BP14" s="295"/>
      <c r="BQ14" s="295"/>
      <c r="BR14" s="295"/>
      <c r="BS14" s="295"/>
      <c r="BT14" s="295"/>
      <c r="BU14" s="295"/>
      <c r="BV14" s="295"/>
      <c r="BW14" s="295"/>
      <c r="BX14" s="295"/>
      <c r="BY14" s="295"/>
      <c r="BZ14" s="295"/>
      <c r="CA14" s="295"/>
      <c r="CB14" s="295"/>
      <c r="CC14" s="295"/>
      <c r="CD14" s="295"/>
      <c r="CE14" s="295"/>
      <c r="CF14" s="295"/>
      <c r="CG14" s="295"/>
      <c r="CH14" s="295"/>
      <c r="CI14" s="295"/>
      <c r="CJ14" s="295"/>
      <c r="CK14" s="295"/>
      <c r="CL14" s="295"/>
      <c r="CM14" s="295"/>
      <c r="CN14" s="295"/>
      <c r="CO14" s="295"/>
      <c r="CP14" s="295"/>
      <c r="CQ14" s="295"/>
      <c r="CR14" s="295"/>
      <c r="CS14" s="295"/>
      <c r="CT14" s="295"/>
      <c r="CU14" s="295"/>
      <c r="CV14" s="295"/>
      <c r="CW14" s="295"/>
      <c r="CX14" s="295"/>
      <c r="CY14" s="295"/>
      <c r="CZ14" s="295"/>
      <c r="DA14" s="295"/>
      <c r="DB14" s="295"/>
      <c r="DC14" s="295"/>
      <c r="DD14" s="295"/>
      <c r="DE14" s="295"/>
      <c r="DF14" s="295"/>
      <c r="DG14" s="295"/>
      <c r="DH14" s="295"/>
      <c r="DI14" s="295"/>
      <c r="DJ14" s="295"/>
      <c r="DK14" s="295"/>
      <c r="DL14" s="295"/>
      <c r="DM14" s="295"/>
      <c r="DN14" s="295"/>
      <c r="DO14" s="295"/>
      <c r="DP14" s="295"/>
      <c r="DQ14" s="295"/>
      <c r="DR14" s="295"/>
      <c r="DS14" s="295"/>
      <c r="DT14" s="295"/>
      <c r="DU14" s="295"/>
      <c r="DV14" s="295"/>
      <c r="DW14" s="295"/>
      <c r="DX14" s="295"/>
      <c r="DY14" s="295"/>
      <c r="DZ14" s="295"/>
      <c r="EA14" s="295"/>
      <c r="EB14" s="295"/>
      <c r="EC14" s="295"/>
      <c r="ED14" s="295"/>
      <c r="EE14" s="295"/>
      <c r="EF14" s="295"/>
      <c r="EG14" s="295"/>
      <c r="EH14" s="295"/>
      <c r="EI14" s="295"/>
      <c r="EJ14" s="295"/>
      <c r="EK14" s="295"/>
      <c r="EL14" s="295"/>
      <c r="EM14" s="295"/>
      <c r="EN14" s="295"/>
      <c r="EO14" s="295"/>
      <c r="EP14" s="295"/>
      <c r="EQ14" s="295"/>
      <c r="ER14" s="295"/>
      <c r="ES14" s="295"/>
      <c r="ET14" s="295"/>
      <c r="EU14" s="295"/>
      <c r="EV14" s="295"/>
      <c r="EW14" s="295"/>
      <c r="EX14" s="295"/>
      <c r="EY14" s="295"/>
      <c r="EZ14" s="295"/>
      <c r="FA14" s="295"/>
      <c r="FB14" s="295"/>
      <c r="FC14" s="295"/>
      <c r="FD14" s="295"/>
      <c r="FE14" s="295"/>
      <c r="FF14" s="295"/>
      <c r="FG14" s="295"/>
      <c r="FH14" s="295"/>
      <c r="FI14" s="295"/>
      <c r="FJ14" s="295"/>
      <c r="FK14" s="295"/>
      <c r="FL14" s="295"/>
      <c r="FM14" s="295"/>
      <c r="FN14" s="295"/>
      <c r="FO14" s="295"/>
      <c r="FP14" s="295"/>
      <c r="FQ14" s="295"/>
      <c r="FR14" s="295"/>
      <c r="FS14" s="295"/>
      <c r="FT14" s="295"/>
      <c r="FU14" s="295"/>
      <c r="FV14" s="295"/>
      <c r="FW14" s="295"/>
      <c r="FX14" s="295"/>
      <c r="FY14" s="295"/>
      <c r="FZ14" s="295"/>
      <c r="GA14" s="295"/>
      <c r="GB14" s="295"/>
      <c r="GC14" s="295"/>
      <c r="GD14" s="295"/>
      <c r="GE14" s="295"/>
      <c r="GF14" s="295"/>
      <c r="GG14" s="295"/>
      <c r="GH14" s="295"/>
      <c r="GI14" s="295"/>
      <c r="GJ14" s="295"/>
      <c r="GK14" s="295"/>
      <c r="GL14" s="295"/>
      <c r="GM14" s="295"/>
      <c r="GN14" s="295"/>
      <c r="GO14" s="295"/>
      <c r="GP14" s="295"/>
      <c r="GQ14" s="295"/>
      <c r="GR14" s="295"/>
      <c r="GS14" s="295"/>
      <c r="GT14" s="295"/>
      <c r="GU14" s="295"/>
      <c r="GV14" s="295"/>
      <c r="GW14" s="295"/>
      <c r="GX14" s="295"/>
      <c r="GY14" s="295"/>
      <c r="GZ14" s="295"/>
      <c r="HA14" s="295"/>
      <c r="HB14" s="295"/>
      <c r="HC14" s="295"/>
      <c r="HD14" s="295"/>
      <c r="HE14" s="295"/>
      <c r="HF14" s="295"/>
      <c r="HG14" s="295"/>
      <c r="HH14" s="295"/>
      <c r="HI14" s="295"/>
      <c r="HJ14" s="295"/>
      <c r="HK14" s="295"/>
      <c r="HL14" s="295"/>
      <c r="HM14" s="295"/>
      <c r="HN14" s="295"/>
      <c r="HO14" s="295"/>
      <c r="HP14" s="295"/>
      <c r="HQ14" s="295"/>
      <c r="HR14" s="295"/>
      <c r="HS14" s="295"/>
      <c r="HT14" s="295"/>
      <c r="HU14" s="295"/>
      <c r="HV14" s="295"/>
      <c r="HW14" s="295"/>
      <c r="HX14" s="295"/>
      <c r="HY14" s="295"/>
      <c r="HZ14" s="295"/>
      <c r="IA14" s="295"/>
      <c r="IB14" s="295"/>
      <c r="IC14" s="295"/>
      <c r="ID14" s="295"/>
      <c r="IE14" s="295"/>
      <c r="IF14" s="295"/>
      <c r="IG14" s="295"/>
      <c r="IH14" s="295"/>
      <c r="II14" s="295"/>
      <c r="IJ14" s="295"/>
      <c r="IK14" s="295"/>
      <c r="IL14" s="295"/>
      <c r="IM14" s="295"/>
      <c r="IN14" s="295"/>
      <c r="IO14" s="295"/>
      <c r="IP14" s="295"/>
      <c r="IQ14" s="295"/>
      <c r="IR14" s="295"/>
      <c r="IS14" s="295"/>
      <c r="IT14" s="295"/>
      <c r="IU14" s="295"/>
    </row>
    <row r="15" spans="1:255" s="42" customFormat="1" ht="26.25" customHeight="1">
      <c r="A15" s="343" t="s">
        <v>262</v>
      </c>
      <c r="B15" s="346">
        <f aca="true" t="shared" si="1" ref="B15:B26">SUM(C15:E15)</f>
        <v>52031</v>
      </c>
      <c r="C15" s="347">
        <f>G15+K15+O15+S15</f>
        <v>388</v>
      </c>
      <c r="D15" s="346">
        <f>H15+L15+P15+T15</f>
        <v>50338</v>
      </c>
      <c r="E15" s="346">
        <f>I15+M15+Q15+U15</f>
        <v>1305</v>
      </c>
      <c r="F15" s="346">
        <f>SUM(G15:I15)</f>
        <v>36858</v>
      </c>
      <c r="G15" s="346">
        <v>129</v>
      </c>
      <c r="H15" s="346">
        <v>36303</v>
      </c>
      <c r="I15" s="346">
        <v>426</v>
      </c>
      <c r="J15" s="346">
        <f aca="true" t="shared" si="2" ref="J15:J26">SUM(K15:L15,M15)</f>
        <v>1917</v>
      </c>
      <c r="K15" s="346">
        <v>71</v>
      </c>
      <c r="L15" s="346">
        <v>1675</v>
      </c>
      <c r="M15" s="346">
        <v>171</v>
      </c>
      <c r="N15" s="346">
        <f>SUM(O15:Q15)</f>
        <v>12993</v>
      </c>
      <c r="O15" s="346">
        <v>163</v>
      </c>
      <c r="P15" s="346">
        <v>12265</v>
      </c>
      <c r="Q15" s="346">
        <v>565</v>
      </c>
      <c r="R15" s="346">
        <f>SUM(S15:U15)</f>
        <v>263</v>
      </c>
      <c r="S15" s="346">
        <v>25</v>
      </c>
      <c r="T15" s="346">
        <v>95</v>
      </c>
      <c r="U15" s="346">
        <v>143</v>
      </c>
      <c r="V15" s="346">
        <f>SUM(W15:X15)</f>
        <v>6578</v>
      </c>
      <c r="W15" s="346">
        <v>90</v>
      </c>
      <c r="X15" s="346">
        <v>6488</v>
      </c>
      <c r="Y15" s="348" t="s">
        <v>16</v>
      </c>
      <c r="Z15" s="47"/>
      <c r="AA15" s="47"/>
      <c r="AB15" s="47"/>
      <c r="AC15" s="47"/>
      <c r="AD15" s="47"/>
      <c r="AE15" s="47"/>
      <c r="AF15" s="47"/>
      <c r="AG15" s="47"/>
      <c r="AH15" s="47"/>
      <c r="AI15" s="47"/>
      <c r="AJ15" s="47"/>
      <c r="AK15" s="47"/>
      <c r="AL15" s="47"/>
      <c r="AM15" s="47"/>
      <c r="AN15" s="47"/>
      <c r="AO15" s="47"/>
      <c r="AP15" s="47"/>
      <c r="AQ15" s="47"/>
      <c r="AR15" s="47"/>
      <c r="AS15" s="47"/>
      <c r="AT15" s="47"/>
      <c r="AU15" s="47"/>
      <c r="AV15" s="47"/>
      <c r="AW15" s="47"/>
      <c r="AX15" s="47"/>
      <c r="AY15" s="47"/>
      <c r="AZ15" s="47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7"/>
      <c r="CA15" s="47"/>
      <c r="CB15" s="47"/>
      <c r="CC15" s="47"/>
      <c r="CD15" s="47"/>
      <c r="CE15" s="47"/>
      <c r="CF15" s="47"/>
      <c r="CG15" s="47"/>
      <c r="CH15" s="47"/>
      <c r="CI15" s="47"/>
      <c r="CJ15" s="47"/>
      <c r="CK15" s="47"/>
      <c r="CL15" s="47"/>
      <c r="CM15" s="47"/>
      <c r="CN15" s="47"/>
      <c r="CO15" s="47"/>
      <c r="CP15" s="47"/>
      <c r="CQ15" s="47"/>
      <c r="CR15" s="47"/>
      <c r="CS15" s="47"/>
      <c r="CT15" s="47"/>
      <c r="CU15" s="47"/>
      <c r="CV15" s="47"/>
      <c r="CW15" s="47"/>
      <c r="CX15" s="47"/>
      <c r="CY15" s="47"/>
      <c r="CZ15" s="47"/>
      <c r="DA15" s="47"/>
      <c r="DB15" s="47"/>
      <c r="DC15" s="47"/>
      <c r="DD15" s="47"/>
      <c r="DE15" s="47"/>
      <c r="DF15" s="47"/>
      <c r="DG15" s="47"/>
      <c r="DH15" s="47"/>
      <c r="DI15" s="47"/>
      <c r="DJ15" s="47"/>
      <c r="DK15" s="47"/>
      <c r="DL15" s="47"/>
      <c r="DM15" s="47"/>
      <c r="DN15" s="47"/>
      <c r="DO15" s="47"/>
      <c r="DP15" s="47"/>
      <c r="DQ15" s="47"/>
      <c r="DR15" s="47"/>
      <c r="DS15" s="47"/>
      <c r="DT15" s="47"/>
      <c r="DU15" s="47"/>
      <c r="DV15" s="47"/>
      <c r="DW15" s="47"/>
      <c r="DX15" s="47"/>
      <c r="DY15" s="47"/>
      <c r="DZ15" s="47"/>
      <c r="EA15" s="47"/>
      <c r="EB15" s="47"/>
      <c r="EC15" s="47"/>
      <c r="ED15" s="47"/>
      <c r="EE15" s="47"/>
      <c r="EF15" s="47"/>
      <c r="EG15" s="47"/>
      <c r="EH15" s="47"/>
      <c r="EI15" s="47"/>
      <c r="EJ15" s="47"/>
      <c r="EK15" s="47"/>
      <c r="EL15" s="47"/>
      <c r="EM15" s="47"/>
      <c r="EN15" s="47"/>
      <c r="EO15" s="47"/>
      <c r="EP15" s="47"/>
      <c r="EQ15" s="47"/>
      <c r="ER15" s="47"/>
      <c r="ES15" s="47"/>
      <c r="ET15" s="47"/>
      <c r="EU15" s="47"/>
      <c r="EV15" s="47"/>
      <c r="EW15" s="47"/>
      <c r="EX15" s="47"/>
      <c r="EY15" s="47"/>
      <c r="EZ15" s="47"/>
      <c r="FA15" s="47"/>
      <c r="FB15" s="47"/>
      <c r="FC15" s="47"/>
      <c r="FD15" s="47"/>
      <c r="FE15" s="47"/>
      <c r="FF15" s="47"/>
      <c r="FG15" s="47"/>
      <c r="FH15" s="47"/>
      <c r="FI15" s="47"/>
      <c r="FJ15" s="47"/>
      <c r="FK15" s="47"/>
      <c r="FL15" s="47"/>
      <c r="FM15" s="47"/>
      <c r="FN15" s="47"/>
      <c r="FO15" s="47"/>
      <c r="FP15" s="47"/>
      <c r="FQ15" s="47"/>
      <c r="FR15" s="47"/>
      <c r="FS15" s="47"/>
      <c r="FT15" s="47"/>
      <c r="FU15" s="47"/>
      <c r="FV15" s="47"/>
      <c r="FW15" s="47"/>
      <c r="FX15" s="47"/>
      <c r="FY15" s="47"/>
      <c r="FZ15" s="47"/>
      <c r="GA15" s="47"/>
      <c r="GB15" s="47"/>
      <c r="GC15" s="47"/>
      <c r="GD15" s="47"/>
      <c r="GE15" s="47"/>
      <c r="GF15" s="47"/>
      <c r="GG15" s="47"/>
      <c r="GH15" s="47"/>
      <c r="GI15" s="47"/>
      <c r="GJ15" s="47"/>
      <c r="GK15" s="47"/>
      <c r="GL15" s="47"/>
      <c r="GM15" s="47"/>
      <c r="GN15" s="47"/>
      <c r="GO15" s="47"/>
      <c r="GP15" s="47"/>
      <c r="GQ15" s="47"/>
      <c r="GR15" s="47"/>
      <c r="GS15" s="47"/>
      <c r="GT15" s="47"/>
      <c r="GU15" s="47"/>
      <c r="GV15" s="47"/>
      <c r="GW15" s="47"/>
      <c r="GX15" s="47"/>
      <c r="GY15" s="47"/>
      <c r="GZ15" s="47"/>
      <c r="HA15" s="47"/>
      <c r="HB15" s="47"/>
      <c r="HC15" s="47"/>
      <c r="HD15" s="47"/>
      <c r="HE15" s="47"/>
      <c r="HF15" s="47"/>
      <c r="HG15" s="47"/>
      <c r="HH15" s="47"/>
      <c r="HI15" s="47"/>
      <c r="HJ15" s="47"/>
      <c r="HK15" s="47"/>
      <c r="HL15" s="47"/>
      <c r="HM15" s="47"/>
      <c r="HN15" s="47"/>
      <c r="HO15" s="47"/>
      <c r="HP15" s="47"/>
      <c r="HQ15" s="47"/>
      <c r="HR15" s="47"/>
      <c r="HS15" s="47"/>
      <c r="HT15" s="47"/>
      <c r="HU15" s="47"/>
      <c r="HV15" s="47"/>
      <c r="HW15" s="47"/>
      <c r="HX15" s="47"/>
      <c r="HY15" s="47"/>
      <c r="HZ15" s="47"/>
      <c r="IA15" s="47"/>
      <c r="IB15" s="47"/>
      <c r="IC15" s="47"/>
      <c r="ID15" s="47"/>
      <c r="IE15" s="47"/>
      <c r="IF15" s="47"/>
      <c r="IG15" s="47"/>
      <c r="IH15" s="47"/>
      <c r="II15" s="47"/>
      <c r="IJ15" s="47"/>
      <c r="IK15" s="47"/>
      <c r="IL15" s="47"/>
      <c r="IM15" s="47"/>
      <c r="IN15" s="47"/>
      <c r="IO15" s="47"/>
      <c r="IP15" s="47"/>
      <c r="IQ15" s="47"/>
      <c r="IR15" s="47"/>
      <c r="IS15" s="47"/>
      <c r="IT15" s="47"/>
      <c r="IU15" s="47"/>
    </row>
    <row r="16" spans="1:255" s="42" customFormat="1" ht="26.25" customHeight="1">
      <c r="A16" s="343" t="s">
        <v>263</v>
      </c>
      <c r="B16" s="346">
        <f t="shared" si="1"/>
        <v>52132</v>
      </c>
      <c r="C16" s="347">
        <f aca="true" t="shared" si="3" ref="C16:E26">SUM(G16,K16,O16,S16)</f>
        <v>388</v>
      </c>
      <c r="D16" s="346">
        <f t="shared" si="3"/>
        <v>50446</v>
      </c>
      <c r="E16" s="346">
        <f t="shared" si="3"/>
        <v>1298</v>
      </c>
      <c r="F16" s="346">
        <f>SUM(G16:I16)</f>
        <v>36908</v>
      </c>
      <c r="G16" s="346">
        <v>130</v>
      </c>
      <c r="H16" s="346">
        <v>36357</v>
      </c>
      <c r="I16" s="346">
        <v>421</v>
      </c>
      <c r="J16" s="346">
        <f t="shared" si="2"/>
        <v>1926</v>
      </c>
      <c r="K16" s="346">
        <v>70</v>
      </c>
      <c r="L16" s="346">
        <v>1685</v>
      </c>
      <c r="M16" s="346">
        <v>171</v>
      </c>
      <c r="N16" s="346">
        <f>SUM(O16:Q16)</f>
        <v>13033</v>
      </c>
      <c r="O16" s="346">
        <v>163</v>
      </c>
      <c r="P16" s="346">
        <v>12307</v>
      </c>
      <c r="Q16" s="346">
        <v>563</v>
      </c>
      <c r="R16" s="346">
        <f>SUM(S16:U16)</f>
        <v>265</v>
      </c>
      <c r="S16" s="346">
        <v>25</v>
      </c>
      <c r="T16" s="346">
        <v>97</v>
      </c>
      <c r="U16" s="346">
        <v>143</v>
      </c>
      <c r="V16" s="346">
        <f aca="true" t="shared" si="4" ref="V16:V26">SUM(W16:X16)</f>
        <v>6575</v>
      </c>
      <c r="W16" s="346">
        <v>90</v>
      </c>
      <c r="X16" s="346">
        <v>6485</v>
      </c>
      <c r="Y16" s="348" t="s">
        <v>17</v>
      </c>
      <c r="Z16" s="47"/>
      <c r="AA16" s="47"/>
      <c r="AB16" s="47"/>
      <c r="AC16" s="47"/>
      <c r="AD16" s="47"/>
      <c r="AE16" s="47"/>
      <c r="AF16" s="47"/>
      <c r="AG16" s="47"/>
      <c r="AH16" s="47"/>
      <c r="AI16" s="47"/>
      <c r="AJ16" s="47"/>
      <c r="AK16" s="47"/>
      <c r="AL16" s="47"/>
      <c r="AM16" s="47"/>
      <c r="AN16" s="47"/>
      <c r="AO16" s="47"/>
      <c r="AP16" s="47"/>
      <c r="AQ16" s="47"/>
      <c r="AR16" s="47"/>
      <c r="AS16" s="47"/>
      <c r="AT16" s="47"/>
      <c r="AU16" s="47"/>
      <c r="AV16" s="47"/>
      <c r="AW16" s="47"/>
      <c r="AX16" s="47"/>
      <c r="AY16" s="47"/>
      <c r="AZ16" s="47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7"/>
      <c r="CA16" s="47"/>
      <c r="CB16" s="47"/>
      <c r="CC16" s="47"/>
      <c r="CD16" s="47"/>
      <c r="CE16" s="47"/>
      <c r="CF16" s="47"/>
      <c r="CG16" s="47"/>
      <c r="CH16" s="47"/>
      <c r="CI16" s="47"/>
      <c r="CJ16" s="47"/>
      <c r="CK16" s="47"/>
      <c r="CL16" s="47"/>
      <c r="CM16" s="47"/>
      <c r="CN16" s="47"/>
      <c r="CO16" s="47"/>
      <c r="CP16" s="47"/>
      <c r="CQ16" s="47"/>
      <c r="CR16" s="47"/>
      <c r="CS16" s="47"/>
      <c r="CT16" s="47"/>
      <c r="CU16" s="47"/>
      <c r="CV16" s="47"/>
      <c r="CW16" s="47"/>
      <c r="CX16" s="47"/>
      <c r="CY16" s="47"/>
      <c r="CZ16" s="47"/>
      <c r="DA16" s="47"/>
      <c r="DB16" s="47"/>
      <c r="DC16" s="47"/>
      <c r="DD16" s="47"/>
      <c r="DE16" s="47"/>
      <c r="DF16" s="47"/>
      <c r="DG16" s="47"/>
      <c r="DH16" s="47"/>
      <c r="DI16" s="47"/>
      <c r="DJ16" s="47"/>
      <c r="DK16" s="47"/>
      <c r="DL16" s="47"/>
      <c r="DM16" s="47"/>
      <c r="DN16" s="47"/>
      <c r="DO16" s="47"/>
      <c r="DP16" s="47"/>
      <c r="DQ16" s="47"/>
      <c r="DR16" s="47"/>
      <c r="DS16" s="47"/>
      <c r="DT16" s="47"/>
      <c r="DU16" s="47"/>
      <c r="DV16" s="47"/>
      <c r="DW16" s="47"/>
      <c r="DX16" s="47"/>
      <c r="DY16" s="47"/>
      <c r="DZ16" s="47"/>
      <c r="EA16" s="47"/>
      <c r="EB16" s="47"/>
      <c r="EC16" s="47"/>
      <c r="ED16" s="47"/>
      <c r="EE16" s="47"/>
      <c r="EF16" s="47"/>
      <c r="EG16" s="47"/>
      <c r="EH16" s="47"/>
      <c r="EI16" s="47"/>
      <c r="EJ16" s="47"/>
      <c r="EK16" s="47"/>
      <c r="EL16" s="47"/>
      <c r="EM16" s="47"/>
      <c r="EN16" s="47"/>
      <c r="EO16" s="47"/>
      <c r="EP16" s="47"/>
      <c r="EQ16" s="47"/>
      <c r="ER16" s="47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  <c r="FK16" s="47"/>
      <c r="FL16" s="47"/>
      <c r="FM16" s="47"/>
      <c r="FN16" s="47"/>
      <c r="FO16" s="47"/>
      <c r="FP16" s="47"/>
      <c r="FQ16" s="47"/>
      <c r="FR16" s="47"/>
      <c r="FS16" s="47"/>
      <c r="FT16" s="47"/>
      <c r="FU16" s="47"/>
      <c r="FV16" s="47"/>
      <c r="FW16" s="47"/>
      <c r="FX16" s="47"/>
      <c r="FY16" s="47"/>
      <c r="FZ16" s="47"/>
      <c r="GA16" s="47"/>
      <c r="GB16" s="47"/>
      <c r="GC16" s="47"/>
      <c r="GD16" s="47"/>
      <c r="GE16" s="47"/>
      <c r="GF16" s="47"/>
      <c r="GG16" s="47"/>
      <c r="GH16" s="47"/>
      <c r="GI16" s="47"/>
      <c r="GJ16" s="47"/>
      <c r="GK16" s="47"/>
      <c r="GL16" s="47"/>
      <c r="GM16" s="47"/>
      <c r="GN16" s="47"/>
      <c r="GO16" s="47"/>
      <c r="GP16" s="47"/>
      <c r="GQ16" s="47"/>
      <c r="GR16" s="47"/>
      <c r="GS16" s="47"/>
      <c r="GT16" s="47"/>
      <c r="GU16" s="47"/>
      <c r="GV16" s="47"/>
      <c r="GW16" s="47"/>
      <c r="GX16" s="47"/>
      <c r="GY16" s="47"/>
      <c r="GZ16" s="47"/>
      <c r="HA16" s="47"/>
      <c r="HB16" s="47"/>
      <c r="HC16" s="47"/>
      <c r="HD16" s="47"/>
      <c r="HE16" s="47"/>
      <c r="HF16" s="47"/>
      <c r="HG16" s="47"/>
      <c r="HH16" s="47"/>
      <c r="HI16" s="47"/>
      <c r="HJ16" s="47"/>
      <c r="HK16" s="47"/>
      <c r="HL16" s="47"/>
      <c r="HM16" s="47"/>
      <c r="HN16" s="47"/>
      <c r="HO16" s="47"/>
      <c r="HP16" s="47"/>
      <c r="HQ16" s="47"/>
      <c r="HR16" s="47"/>
      <c r="HS16" s="47"/>
      <c r="HT16" s="47"/>
      <c r="HU16" s="47"/>
      <c r="HV16" s="47"/>
      <c r="HW16" s="47"/>
      <c r="HX16" s="47"/>
      <c r="HY16" s="47"/>
      <c r="HZ16" s="47"/>
      <c r="IA16" s="47"/>
      <c r="IB16" s="47"/>
      <c r="IC16" s="47"/>
      <c r="ID16" s="47"/>
      <c r="IE16" s="47"/>
      <c r="IF16" s="47"/>
      <c r="IG16" s="47"/>
      <c r="IH16" s="47"/>
      <c r="II16" s="47"/>
      <c r="IJ16" s="47"/>
      <c r="IK16" s="47"/>
      <c r="IL16" s="47"/>
      <c r="IM16" s="47"/>
      <c r="IN16" s="47"/>
      <c r="IO16" s="47"/>
      <c r="IP16" s="47"/>
      <c r="IQ16" s="47"/>
      <c r="IR16" s="47"/>
      <c r="IS16" s="47"/>
      <c r="IT16" s="47"/>
      <c r="IU16" s="47"/>
    </row>
    <row r="17" spans="1:255" s="42" customFormat="1" ht="26.25" customHeight="1">
      <c r="A17" s="343" t="s">
        <v>264</v>
      </c>
      <c r="B17" s="346">
        <f t="shared" si="1"/>
        <v>52285</v>
      </c>
      <c r="C17" s="347">
        <f t="shared" si="3"/>
        <v>391</v>
      </c>
      <c r="D17" s="346">
        <f t="shared" si="3"/>
        <v>50594</v>
      </c>
      <c r="E17" s="346">
        <f t="shared" si="3"/>
        <v>1300</v>
      </c>
      <c r="F17" s="346">
        <f>SUM(G17:I17)</f>
        <v>37030</v>
      </c>
      <c r="G17" s="346">
        <v>130</v>
      </c>
      <c r="H17" s="346">
        <v>36473</v>
      </c>
      <c r="I17" s="346">
        <v>427</v>
      </c>
      <c r="J17" s="346">
        <f t="shared" si="2"/>
        <v>1921</v>
      </c>
      <c r="K17" s="346">
        <v>70</v>
      </c>
      <c r="L17" s="346">
        <v>1680</v>
      </c>
      <c r="M17" s="346">
        <v>171</v>
      </c>
      <c r="N17" s="346">
        <f>SUM(O17:Q17)</f>
        <v>13070</v>
      </c>
      <c r="O17" s="346">
        <v>166</v>
      </c>
      <c r="P17" s="346">
        <v>12345</v>
      </c>
      <c r="Q17" s="346">
        <v>559</v>
      </c>
      <c r="R17" s="346">
        <f>SUM(S17:U17)</f>
        <v>264</v>
      </c>
      <c r="S17" s="346">
        <v>25</v>
      </c>
      <c r="T17" s="346">
        <v>96</v>
      </c>
      <c r="U17" s="346">
        <v>143</v>
      </c>
      <c r="V17" s="346">
        <f t="shared" si="4"/>
        <v>6563</v>
      </c>
      <c r="W17" s="346">
        <v>90</v>
      </c>
      <c r="X17" s="346">
        <v>6473</v>
      </c>
      <c r="Y17" s="348" t="s">
        <v>18</v>
      </c>
      <c r="Z17" s="47"/>
      <c r="AA17" s="47"/>
      <c r="AB17" s="47"/>
      <c r="AC17" s="47"/>
      <c r="AD17" s="47"/>
      <c r="AE17" s="47"/>
      <c r="AF17" s="47"/>
      <c r="AG17" s="47"/>
      <c r="AH17" s="47"/>
      <c r="AI17" s="47"/>
      <c r="AJ17" s="47"/>
      <c r="AK17" s="47"/>
      <c r="AL17" s="47"/>
      <c r="AM17" s="47"/>
      <c r="AN17" s="47"/>
      <c r="AO17" s="47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47"/>
      <c r="BG17" s="47"/>
      <c r="BH17" s="47"/>
      <c r="BI17" s="47"/>
      <c r="BJ17" s="47"/>
      <c r="BK17" s="47"/>
      <c r="BL17" s="47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7"/>
      <c r="CA17" s="47"/>
      <c r="CB17" s="47"/>
      <c r="CC17" s="47"/>
      <c r="CD17" s="47"/>
      <c r="CE17" s="47"/>
      <c r="CF17" s="47"/>
      <c r="CG17" s="47"/>
      <c r="CH17" s="47"/>
      <c r="CI17" s="47"/>
      <c r="CJ17" s="47"/>
      <c r="CK17" s="47"/>
      <c r="CL17" s="47"/>
      <c r="CM17" s="47"/>
      <c r="CN17" s="47"/>
      <c r="CO17" s="47"/>
      <c r="CP17" s="47"/>
      <c r="CQ17" s="47"/>
      <c r="CR17" s="47"/>
      <c r="CS17" s="47"/>
      <c r="CT17" s="47"/>
      <c r="CU17" s="47"/>
      <c r="CV17" s="47"/>
      <c r="CW17" s="47"/>
      <c r="CX17" s="47"/>
      <c r="CY17" s="47"/>
      <c r="CZ17" s="47"/>
      <c r="DA17" s="47"/>
      <c r="DB17" s="47"/>
      <c r="DC17" s="47"/>
      <c r="DD17" s="47"/>
      <c r="DE17" s="47"/>
      <c r="DF17" s="47"/>
      <c r="DG17" s="47"/>
      <c r="DH17" s="47"/>
      <c r="DI17" s="47"/>
      <c r="DJ17" s="47"/>
      <c r="DK17" s="47"/>
      <c r="DL17" s="47"/>
      <c r="DM17" s="47"/>
      <c r="DN17" s="47"/>
      <c r="DO17" s="47"/>
      <c r="DP17" s="47"/>
      <c r="DQ17" s="47"/>
      <c r="DR17" s="47"/>
      <c r="DS17" s="47"/>
      <c r="DT17" s="47"/>
      <c r="DU17" s="47"/>
      <c r="DV17" s="47"/>
      <c r="DW17" s="47"/>
      <c r="DX17" s="47"/>
      <c r="DY17" s="47"/>
      <c r="DZ17" s="47"/>
      <c r="EA17" s="47"/>
      <c r="EB17" s="47"/>
      <c r="EC17" s="47"/>
      <c r="ED17" s="47"/>
      <c r="EE17" s="47"/>
      <c r="EF17" s="47"/>
      <c r="EG17" s="47"/>
      <c r="EH17" s="47"/>
      <c r="EI17" s="47"/>
      <c r="EJ17" s="47"/>
      <c r="EK17" s="47"/>
      <c r="EL17" s="47"/>
      <c r="EM17" s="47"/>
      <c r="EN17" s="47"/>
      <c r="EO17" s="47"/>
      <c r="EP17" s="47"/>
      <c r="EQ17" s="47"/>
      <c r="ER17" s="47"/>
      <c r="ES17" s="47"/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  <c r="FK17" s="47"/>
      <c r="FL17" s="47"/>
      <c r="FM17" s="47"/>
      <c r="FN17" s="47"/>
      <c r="FO17" s="47"/>
      <c r="FP17" s="47"/>
      <c r="FQ17" s="47"/>
      <c r="FR17" s="47"/>
      <c r="FS17" s="47"/>
      <c r="FT17" s="47"/>
      <c r="FU17" s="47"/>
      <c r="FV17" s="47"/>
      <c r="FW17" s="47"/>
      <c r="FX17" s="47"/>
      <c r="FY17" s="47"/>
      <c r="FZ17" s="47"/>
      <c r="GA17" s="47"/>
      <c r="GB17" s="47"/>
      <c r="GC17" s="47"/>
      <c r="GD17" s="47"/>
      <c r="GE17" s="47"/>
      <c r="GF17" s="47"/>
      <c r="GG17" s="47"/>
      <c r="GH17" s="47"/>
      <c r="GI17" s="47"/>
      <c r="GJ17" s="47"/>
      <c r="GK17" s="47"/>
      <c r="GL17" s="47"/>
      <c r="GM17" s="47"/>
      <c r="GN17" s="47"/>
      <c r="GO17" s="47"/>
      <c r="GP17" s="47"/>
      <c r="GQ17" s="47"/>
      <c r="GR17" s="47"/>
      <c r="GS17" s="47"/>
      <c r="GT17" s="47"/>
      <c r="GU17" s="47"/>
      <c r="GV17" s="47"/>
      <c r="GW17" s="47"/>
      <c r="GX17" s="47"/>
      <c r="GY17" s="47"/>
      <c r="GZ17" s="47"/>
      <c r="HA17" s="47"/>
      <c r="HB17" s="47"/>
      <c r="HC17" s="47"/>
      <c r="HD17" s="47"/>
      <c r="HE17" s="47"/>
      <c r="HF17" s="47"/>
      <c r="HG17" s="47"/>
      <c r="HH17" s="47"/>
      <c r="HI17" s="47"/>
      <c r="HJ17" s="47"/>
      <c r="HK17" s="47"/>
      <c r="HL17" s="47"/>
      <c r="HM17" s="47"/>
      <c r="HN17" s="47"/>
      <c r="HO17" s="47"/>
      <c r="HP17" s="47"/>
      <c r="HQ17" s="47"/>
      <c r="HR17" s="47"/>
      <c r="HS17" s="47"/>
      <c r="HT17" s="47"/>
      <c r="HU17" s="47"/>
      <c r="HV17" s="47"/>
      <c r="HW17" s="47"/>
      <c r="HX17" s="47"/>
      <c r="HY17" s="47"/>
      <c r="HZ17" s="47"/>
      <c r="IA17" s="47"/>
      <c r="IB17" s="47"/>
      <c r="IC17" s="47"/>
      <c r="ID17" s="47"/>
      <c r="IE17" s="47"/>
      <c r="IF17" s="47"/>
      <c r="IG17" s="47"/>
      <c r="IH17" s="47"/>
      <c r="II17" s="47"/>
      <c r="IJ17" s="47"/>
      <c r="IK17" s="47"/>
      <c r="IL17" s="47"/>
      <c r="IM17" s="47"/>
      <c r="IN17" s="47"/>
      <c r="IO17" s="47"/>
      <c r="IP17" s="47"/>
      <c r="IQ17" s="47"/>
      <c r="IR17" s="47"/>
      <c r="IS17" s="47"/>
      <c r="IT17" s="47"/>
      <c r="IU17" s="47"/>
    </row>
    <row r="18" spans="1:255" s="42" customFormat="1" ht="26.25" customHeight="1">
      <c r="A18" s="343" t="s">
        <v>265</v>
      </c>
      <c r="B18" s="346">
        <f t="shared" si="1"/>
        <v>52188</v>
      </c>
      <c r="C18" s="347">
        <f t="shared" si="3"/>
        <v>389</v>
      </c>
      <c r="D18" s="346">
        <f t="shared" si="3"/>
        <v>50500</v>
      </c>
      <c r="E18" s="346">
        <f t="shared" si="3"/>
        <v>1299</v>
      </c>
      <c r="F18" s="346">
        <f aca="true" t="shared" si="5" ref="F18:F26">SUM(G18:I18)</f>
        <v>37007</v>
      </c>
      <c r="G18" s="346">
        <v>127</v>
      </c>
      <c r="H18" s="346">
        <v>36448</v>
      </c>
      <c r="I18" s="346">
        <v>432</v>
      </c>
      <c r="J18" s="346">
        <f t="shared" si="2"/>
        <v>1913</v>
      </c>
      <c r="K18" s="346">
        <v>70</v>
      </c>
      <c r="L18" s="346">
        <v>1673</v>
      </c>
      <c r="M18" s="346">
        <v>170</v>
      </c>
      <c r="N18" s="346">
        <f aca="true" t="shared" si="6" ref="N18:N26">SUM(O18:Q18)</f>
        <v>13004</v>
      </c>
      <c r="O18" s="346">
        <v>167</v>
      </c>
      <c r="P18" s="346">
        <v>12283</v>
      </c>
      <c r="Q18" s="346">
        <v>554</v>
      </c>
      <c r="R18" s="346">
        <f aca="true" t="shared" si="7" ref="R18:R26">SUM(S18:U18)</f>
        <v>264</v>
      </c>
      <c r="S18" s="346">
        <v>25</v>
      </c>
      <c r="T18" s="346">
        <v>96</v>
      </c>
      <c r="U18" s="346">
        <v>143</v>
      </c>
      <c r="V18" s="346">
        <f t="shared" si="4"/>
        <v>6561</v>
      </c>
      <c r="W18" s="346">
        <v>90</v>
      </c>
      <c r="X18" s="346">
        <v>6471</v>
      </c>
      <c r="Y18" s="348" t="s">
        <v>19</v>
      </c>
      <c r="Z18" s="47"/>
      <c r="AA18" s="47"/>
      <c r="AB18" s="47"/>
      <c r="AC18" s="47"/>
      <c r="AD18" s="47"/>
      <c r="AE18" s="47"/>
      <c r="AF18" s="47"/>
      <c r="AG18" s="47"/>
      <c r="AH18" s="47"/>
      <c r="AI18" s="47"/>
      <c r="AJ18" s="47"/>
      <c r="AK18" s="47"/>
      <c r="AL18" s="47"/>
      <c r="AM18" s="47"/>
      <c r="AN18" s="47"/>
      <c r="AO18" s="47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47"/>
      <c r="BG18" s="47"/>
      <c r="BH18" s="47"/>
      <c r="BI18" s="47"/>
      <c r="BJ18" s="47"/>
      <c r="BK18" s="47"/>
      <c r="BL18" s="47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7"/>
      <c r="CA18" s="47"/>
      <c r="CB18" s="47"/>
      <c r="CC18" s="47"/>
      <c r="CD18" s="47"/>
      <c r="CE18" s="47"/>
      <c r="CF18" s="47"/>
      <c r="CG18" s="47"/>
      <c r="CH18" s="47"/>
      <c r="CI18" s="47"/>
      <c r="CJ18" s="47"/>
      <c r="CK18" s="47"/>
      <c r="CL18" s="47"/>
      <c r="CM18" s="47"/>
      <c r="CN18" s="47"/>
      <c r="CO18" s="47"/>
      <c r="CP18" s="47"/>
      <c r="CQ18" s="47"/>
      <c r="CR18" s="47"/>
      <c r="CS18" s="47"/>
      <c r="CT18" s="47"/>
      <c r="CU18" s="47"/>
      <c r="CV18" s="47"/>
      <c r="CW18" s="47"/>
      <c r="CX18" s="47"/>
      <c r="CY18" s="47"/>
      <c r="CZ18" s="47"/>
      <c r="DA18" s="47"/>
      <c r="DB18" s="47"/>
      <c r="DC18" s="47"/>
      <c r="DD18" s="47"/>
      <c r="DE18" s="47"/>
      <c r="DF18" s="47"/>
      <c r="DG18" s="47"/>
      <c r="DH18" s="47"/>
      <c r="DI18" s="47"/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7"/>
      <c r="DU18" s="47"/>
      <c r="DV18" s="47"/>
      <c r="DW18" s="47"/>
      <c r="DX18" s="47"/>
      <c r="DY18" s="47"/>
      <c r="DZ18" s="47"/>
      <c r="EA18" s="47"/>
      <c r="EB18" s="47"/>
      <c r="EC18" s="47"/>
      <c r="ED18" s="47"/>
      <c r="EE18" s="47"/>
      <c r="EF18" s="47"/>
      <c r="EG18" s="47"/>
      <c r="EH18" s="47"/>
      <c r="EI18" s="47"/>
      <c r="EJ18" s="47"/>
      <c r="EK18" s="47"/>
      <c r="EL18" s="47"/>
      <c r="EM18" s="47"/>
      <c r="EN18" s="47"/>
      <c r="EO18" s="47"/>
      <c r="EP18" s="47"/>
      <c r="EQ18" s="47"/>
      <c r="ER18" s="47"/>
      <c r="ES18" s="47"/>
      <c r="ET18" s="47"/>
      <c r="EU18" s="47"/>
      <c r="EV18" s="47"/>
      <c r="EW18" s="47"/>
      <c r="EX18" s="47"/>
      <c r="EY18" s="47"/>
      <c r="EZ18" s="47"/>
      <c r="FA18" s="47"/>
      <c r="FB18" s="47"/>
      <c r="FC18" s="47"/>
      <c r="FD18" s="47"/>
      <c r="FE18" s="47"/>
      <c r="FF18" s="47"/>
      <c r="FG18" s="47"/>
      <c r="FH18" s="47"/>
      <c r="FI18" s="47"/>
      <c r="FJ18" s="47"/>
      <c r="FK18" s="47"/>
      <c r="FL18" s="47"/>
      <c r="FM18" s="47"/>
      <c r="FN18" s="47"/>
      <c r="FO18" s="47"/>
      <c r="FP18" s="47"/>
      <c r="FQ18" s="47"/>
      <c r="FR18" s="47"/>
      <c r="FS18" s="47"/>
      <c r="FT18" s="47"/>
      <c r="FU18" s="47"/>
      <c r="FV18" s="47"/>
      <c r="FW18" s="47"/>
      <c r="FX18" s="47"/>
      <c r="FY18" s="47"/>
      <c r="FZ18" s="47"/>
      <c r="GA18" s="47"/>
      <c r="GB18" s="47"/>
      <c r="GC18" s="47"/>
      <c r="GD18" s="47"/>
      <c r="GE18" s="47"/>
      <c r="GF18" s="47"/>
      <c r="GG18" s="47"/>
      <c r="GH18" s="47"/>
      <c r="GI18" s="47"/>
      <c r="GJ18" s="47"/>
      <c r="GK18" s="47"/>
      <c r="GL18" s="47"/>
      <c r="GM18" s="47"/>
      <c r="GN18" s="47"/>
      <c r="GO18" s="47"/>
      <c r="GP18" s="47"/>
      <c r="GQ18" s="47"/>
      <c r="GR18" s="47"/>
      <c r="GS18" s="47"/>
      <c r="GT18" s="47"/>
      <c r="GU18" s="47"/>
      <c r="GV18" s="47"/>
      <c r="GW18" s="47"/>
      <c r="GX18" s="47"/>
      <c r="GY18" s="47"/>
      <c r="GZ18" s="47"/>
      <c r="HA18" s="47"/>
      <c r="HB18" s="47"/>
      <c r="HC18" s="47"/>
      <c r="HD18" s="47"/>
      <c r="HE18" s="47"/>
      <c r="HF18" s="47"/>
      <c r="HG18" s="47"/>
      <c r="HH18" s="47"/>
      <c r="HI18" s="47"/>
      <c r="HJ18" s="47"/>
      <c r="HK18" s="47"/>
      <c r="HL18" s="47"/>
      <c r="HM18" s="47"/>
      <c r="HN18" s="47"/>
      <c r="HO18" s="47"/>
      <c r="HP18" s="47"/>
      <c r="HQ18" s="47"/>
      <c r="HR18" s="47"/>
      <c r="HS18" s="47"/>
      <c r="HT18" s="47"/>
      <c r="HU18" s="47"/>
      <c r="HV18" s="47"/>
      <c r="HW18" s="47"/>
      <c r="HX18" s="47"/>
      <c r="HY18" s="47"/>
      <c r="HZ18" s="47"/>
      <c r="IA18" s="47"/>
      <c r="IB18" s="47"/>
      <c r="IC18" s="47"/>
      <c r="ID18" s="47"/>
      <c r="IE18" s="47"/>
      <c r="IF18" s="47"/>
      <c r="IG18" s="47"/>
      <c r="IH18" s="47"/>
      <c r="II18" s="47"/>
      <c r="IJ18" s="47"/>
      <c r="IK18" s="47"/>
      <c r="IL18" s="47"/>
      <c r="IM18" s="47"/>
      <c r="IN18" s="47"/>
      <c r="IO18" s="47"/>
      <c r="IP18" s="47"/>
      <c r="IQ18" s="47"/>
      <c r="IR18" s="47"/>
      <c r="IS18" s="47"/>
      <c r="IT18" s="47"/>
      <c r="IU18" s="47"/>
    </row>
    <row r="19" spans="1:255" s="42" customFormat="1" ht="26.25" customHeight="1">
      <c r="A19" s="343" t="s">
        <v>266</v>
      </c>
      <c r="B19" s="346">
        <f t="shared" si="1"/>
        <v>52241</v>
      </c>
      <c r="C19" s="347">
        <f t="shared" si="3"/>
        <v>394</v>
      </c>
      <c r="D19" s="346">
        <f t="shared" si="3"/>
        <v>50546</v>
      </c>
      <c r="E19" s="346">
        <f t="shared" si="3"/>
        <v>1301</v>
      </c>
      <c r="F19" s="346">
        <f t="shared" si="5"/>
        <v>37035</v>
      </c>
      <c r="G19" s="346">
        <v>127</v>
      </c>
      <c r="H19" s="346">
        <v>36477</v>
      </c>
      <c r="I19" s="346">
        <v>431</v>
      </c>
      <c r="J19" s="346">
        <f t="shared" si="2"/>
        <v>1917</v>
      </c>
      <c r="K19" s="346">
        <v>72</v>
      </c>
      <c r="L19" s="346">
        <v>1675</v>
      </c>
      <c r="M19" s="346">
        <v>170</v>
      </c>
      <c r="N19" s="346">
        <f t="shared" si="6"/>
        <v>13024</v>
      </c>
      <c r="O19" s="346">
        <v>170</v>
      </c>
      <c r="P19" s="346">
        <v>12299</v>
      </c>
      <c r="Q19" s="346">
        <v>555</v>
      </c>
      <c r="R19" s="346">
        <f t="shared" si="7"/>
        <v>265</v>
      </c>
      <c r="S19" s="346">
        <v>25</v>
      </c>
      <c r="T19" s="346">
        <v>95</v>
      </c>
      <c r="U19" s="346">
        <v>145</v>
      </c>
      <c r="V19" s="346">
        <f t="shared" si="4"/>
        <v>6540</v>
      </c>
      <c r="W19" s="346">
        <v>89</v>
      </c>
      <c r="X19" s="346">
        <v>6451</v>
      </c>
      <c r="Y19" s="348" t="s">
        <v>20</v>
      </c>
      <c r="Z19" s="47"/>
      <c r="AA19" s="47"/>
      <c r="AB19" s="47"/>
      <c r="AC19" s="47"/>
      <c r="AD19" s="47"/>
      <c r="AE19" s="47"/>
      <c r="AF19" s="47"/>
      <c r="AG19" s="47"/>
      <c r="AH19" s="47"/>
      <c r="AI19" s="47"/>
      <c r="AJ19" s="47"/>
      <c r="AK19" s="47"/>
      <c r="AL19" s="47"/>
      <c r="AM19" s="47"/>
      <c r="AN19" s="47"/>
      <c r="AO19" s="47"/>
      <c r="AP19" s="47"/>
      <c r="AQ19" s="47"/>
      <c r="AR19" s="47"/>
      <c r="AS19" s="47"/>
      <c r="AT19" s="47"/>
      <c r="AU19" s="47"/>
      <c r="AV19" s="47"/>
      <c r="AW19" s="47"/>
      <c r="AX19" s="47"/>
      <c r="AY19" s="47"/>
      <c r="AZ19" s="47"/>
      <c r="BA19" s="47"/>
      <c r="BB19" s="47"/>
      <c r="BC19" s="47"/>
      <c r="BD19" s="47"/>
      <c r="BE19" s="47"/>
      <c r="BF19" s="47"/>
      <c r="BG19" s="47"/>
      <c r="BH19" s="47"/>
      <c r="BI19" s="47"/>
      <c r="BJ19" s="47"/>
      <c r="BK19" s="47"/>
      <c r="BL19" s="47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7"/>
      <c r="CA19" s="47"/>
      <c r="CB19" s="47"/>
      <c r="CC19" s="47"/>
      <c r="CD19" s="47"/>
      <c r="CE19" s="47"/>
      <c r="CF19" s="47"/>
      <c r="CG19" s="47"/>
      <c r="CH19" s="47"/>
      <c r="CI19" s="47"/>
      <c r="CJ19" s="47"/>
      <c r="CK19" s="47"/>
      <c r="CL19" s="47"/>
      <c r="CM19" s="47"/>
      <c r="CN19" s="47"/>
      <c r="CO19" s="47"/>
      <c r="CP19" s="47"/>
      <c r="CQ19" s="47"/>
      <c r="CR19" s="47"/>
      <c r="CS19" s="47"/>
      <c r="CT19" s="47"/>
      <c r="CU19" s="47"/>
      <c r="CV19" s="47"/>
      <c r="CW19" s="47"/>
      <c r="CX19" s="47"/>
      <c r="CY19" s="47"/>
      <c r="CZ19" s="47"/>
      <c r="DA19" s="47"/>
      <c r="DB19" s="47"/>
      <c r="DC19" s="47"/>
      <c r="DD19" s="47"/>
      <c r="DE19" s="47"/>
      <c r="DF19" s="47"/>
      <c r="DG19" s="47"/>
      <c r="DH19" s="47"/>
      <c r="DI19" s="47"/>
      <c r="DJ19" s="47"/>
      <c r="DK19" s="47"/>
      <c r="DL19" s="47"/>
      <c r="DM19" s="47"/>
      <c r="DN19" s="47"/>
      <c r="DO19" s="47"/>
      <c r="DP19" s="47"/>
      <c r="DQ19" s="47"/>
      <c r="DR19" s="47"/>
      <c r="DS19" s="47"/>
      <c r="DT19" s="47"/>
      <c r="DU19" s="47"/>
      <c r="DV19" s="47"/>
      <c r="DW19" s="47"/>
      <c r="DX19" s="47"/>
      <c r="DY19" s="47"/>
      <c r="DZ19" s="47"/>
      <c r="EA19" s="47"/>
      <c r="EB19" s="47"/>
      <c r="EC19" s="47"/>
      <c r="ED19" s="47"/>
      <c r="EE19" s="47"/>
      <c r="EF19" s="47"/>
      <c r="EG19" s="47"/>
      <c r="EH19" s="47"/>
      <c r="EI19" s="47"/>
      <c r="EJ19" s="47"/>
      <c r="EK19" s="47"/>
      <c r="EL19" s="47"/>
      <c r="EM19" s="47"/>
      <c r="EN19" s="47"/>
      <c r="EO19" s="47"/>
      <c r="EP19" s="47"/>
      <c r="EQ19" s="47"/>
      <c r="ER19" s="47"/>
      <c r="ES19" s="47"/>
      <c r="ET19" s="47"/>
      <c r="EU19" s="47"/>
      <c r="EV19" s="47"/>
      <c r="EW19" s="47"/>
      <c r="EX19" s="47"/>
      <c r="EY19" s="47"/>
      <c r="EZ19" s="47"/>
      <c r="FA19" s="47"/>
      <c r="FB19" s="47"/>
      <c r="FC19" s="47"/>
      <c r="FD19" s="47"/>
      <c r="FE19" s="47"/>
      <c r="FF19" s="47"/>
      <c r="FG19" s="47"/>
      <c r="FH19" s="47"/>
      <c r="FI19" s="47"/>
      <c r="FJ19" s="47"/>
      <c r="FK19" s="47"/>
      <c r="FL19" s="47"/>
      <c r="FM19" s="47"/>
      <c r="FN19" s="47"/>
      <c r="FO19" s="47"/>
      <c r="FP19" s="47"/>
      <c r="FQ19" s="47"/>
      <c r="FR19" s="47"/>
      <c r="FS19" s="47"/>
      <c r="FT19" s="47"/>
      <c r="FU19" s="47"/>
      <c r="FV19" s="47"/>
      <c r="FW19" s="47"/>
      <c r="FX19" s="47"/>
      <c r="FY19" s="47"/>
      <c r="FZ19" s="47"/>
      <c r="GA19" s="47"/>
      <c r="GB19" s="47"/>
      <c r="GC19" s="47"/>
      <c r="GD19" s="47"/>
      <c r="GE19" s="47"/>
      <c r="GF19" s="47"/>
      <c r="GG19" s="47"/>
      <c r="GH19" s="47"/>
      <c r="GI19" s="47"/>
      <c r="GJ19" s="47"/>
      <c r="GK19" s="47"/>
      <c r="GL19" s="47"/>
      <c r="GM19" s="47"/>
      <c r="GN19" s="47"/>
      <c r="GO19" s="47"/>
      <c r="GP19" s="47"/>
      <c r="GQ19" s="47"/>
      <c r="GR19" s="47"/>
      <c r="GS19" s="47"/>
      <c r="GT19" s="47"/>
      <c r="GU19" s="47"/>
      <c r="GV19" s="47"/>
      <c r="GW19" s="47"/>
      <c r="GX19" s="47"/>
      <c r="GY19" s="47"/>
      <c r="GZ19" s="47"/>
      <c r="HA19" s="47"/>
      <c r="HB19" s="47"/>
      <c r="HC19" s="47"/>
      <c r="HD19" s="47"/>
      <c r="HE19" s="47"/>
      <c r="HF19" s="47"/>
      <c r="HG19" s="47"/>
      <c r="HH19" s="47"/>
      <c r="HI19" s="47"/>
      <c r="HJ19" s="47"/>
      <c r="HK19" s="47"/>
      <c r="HL19" s="47"/>
      <c r="HM19" s="47"/>
      <c r="HN19" s="47"/>
      <c r="HO19" s="47"/>
      <c r="HP19" s="47"/>
      <c r="HQ19" s="47"/>
      <c r="HR19" s="47"/>
      <c r="HS19" s="47"/>
      <c r="HT19" s="47"/>
      <c r="HU19" s="47"/>
      <c r="HV19" s="47"/>
      <c r="HW19" s="47"/>
      <c r="HX19" s="47"/>
      <c r="HY19" s="47"/>
      <c r="HZ19" s="47"/>
      <c r="IA19" s="47"/>
      <c r="IB19" s="47"/>
      <c r="IC19" s="47"/>
      <c r="ID19" s="47"/>
      <c r="IE19" s="47"/>
      <c r="IF19" s="47"/>
      <c r="IG19" s="47"/>
      <c r="IH19" s="47"/>
      <c r="II19" s="47"/>
      <c r="IJ19" s="47"/>
      <c r="IK19" s="47"/>
      <c r="IL19" s="47"/>
      <c r="IM19" s="47"/>
      <c r="IN19" s="47"/>
      <c r="IO19" s="47"/>
      <c r="IP19" s="47"/>
      <c r="IQ19" s="47"/>
      <c r="IR19" s="47"/>
      <c r="IS19" s="47"/>
      <c r="IT19" s="47"/>
      <c r="IU19" s="47"/>
    </row>
    <row r="20" spans="1:255" s="42" customFormat="1" ht="26.25" customHeight="1">
      <c r="A20" s="343" t="s">
        <v>267</v>
      </c>
      <c r="B20" s="346">
        <f t="shared" si="1"/>
        <v>52323</v>
      </c>
      <c r="C20" s="347">
        <f t="shared" si="3"/>
        <v>397</v>
      </c>
      <c r="D20" s="346">
        <f t="shared" si="3"/>
        <v>50624</v>
      </c>
      <c r="E20" s="346">
        <f t="shared" si="3"/>
        <v>1302</v>
      </c>
      <c r="F20" s="346">
        <f t="shared" si="5"/>
        <v>37110</v>
      </c>
      <c r="G20" s="346">
        <v>125</v>
      </c>
      <c r="H20" s="346">
        <v>36549</v>
      </c>
      <c r="I20" s="346">
        <v>436</v>
      </c>
      <c r="J20" s="346">
        <f t="shared" si="2"/>
        <v>1917</v>
      </c>
      <c r="K20" s="346">
        <v>72</v>
      </c>
      <c r="L20" s="346">
        <v>1676</v>
      </c>
      <c r="M20" s="346">
        <v>169</v>
      </c>
      <c r="N20" s="346">
        <f t="shared" si="6"/>
        <v>13031</v>
      </c>
      <c r="O20" s="346">
        <v>173</v>
      </c>
      <c r="P20" s="346">
        <v>12304</v>
      </c>
      <c r="Q20" s="346">
        <v>554</v>
      </c>
      <c r="R20" s="346">
        <f t="shared" si="7"/>
        <v>265</v>
      </c>
      <c r="S20" s="346">
        <v>27</v>
      </c>
      <c r="T20" s="346">
        <v>95</v>
      </c>
      <c r="U20" s="346">
        <v>143</v>
      </c>
      <c r="V20" s="346">
        <f t="shared" si="4"/>
        <v>6555</v>
      </c>
      <c r="W20" s="346">
        <v>88</v>
      </c>
      <c r="X20" s="346">
        <v>6467</v>
      </c>
      <c r="Y20" s="348" t="s">
        <v>110</v>
      </c>
      <c r="Z20" s="47"/>
      <c r="AA20" s="47"/>
      <c r="AB20" s="47"/>
      <c r="AC20" s="47"/>
      <c r="AD20" s="47"/>
      <c r="AE20" s="47"/>
      <c r="AF20" s="47"/>
      <c r="AG20" s="47"/>
      <c r="AH20" s="47"/>
      <c r="AI20" s="47"/>
      <c r="AJ20" s="47"/>
      <c r="AK20" s="47"/>
      <c r="AL20" s="47"/>
      <c r="AM20" s="47"/>
      <c r="AN20" s="47"/>
      <c r="AO20" s="47"/>
      <c r="AP20" s="47"/>
      <c r="AQ20" s="47"/>
      <c r="AR20" s="47"/>
      <c r="AS20" s="47"/>
      <c r="AT20" s="47"/>
      <c r="AU20" s="47"/>
      <c r="AV20" s="47"/>
      <c r="AW20" s="47"/>
      <c r="AX20" s="47"/>
      <c r="AY20" s="47"/>
      <c r="AZ20" s="47"/>
      <c r="BA20" s="47"/>
      <c r="BB20" s="47"/>
      <c r="BC20" s="47"/>
      <c r="BD20" s="47"/>
      <c r="BE20" s="47"/>
      <c r="BF20" s="47"/>
      <c r="BG20" s="47"/>
      <c r="BH20" s="47"/>
      <c r="BI20" s="47"/>
      <c r="BJ20" s="47"/>
      <c r="BK20" s="47"/>
      <c r="BL20" s="47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7"/>
      <c r="CA20" s="47"/>
      <c r="CB20" s="47"/>
      <c r="CC20" s="47"/>
      <c r="CD20" s="47"/>
      <c r="CE20" s="47"/>
      <c r="CF20" s="47"/>
      <c r="CG20" s="47"/>
      <c r="CH20" s="47"/>
      <c r="CI20" s="47"/>
      <c r="CJ20" s="47"/>
      <c r="CK20" s="47"/>
      <c r="CL20" s="47"/>
      <c r="CM20" s="47"/>
      <c r="CN20" s="47"/>
      <c r="CO20" s="47"/>
      <c r="CP20" s="47"/>
      <c r="CQ20" s="47"/>
      <c r="CR20" s="47"/>
      <c r="CS20" s="47"/>
      <c r="CT20" s="47"/>
      <c r="CU20" s="47"/>
      <c r="CV20" s="47"/>
      <c r="CW20" s="47"/>
      <c r="CX20" s="47"/>
      <c r="CY20" s="47"/>
      <c r="CZ20" s="47"/>
      <c r="DA20" s="47"/>
      <c r="DB20" s="47"/>
      <c r="DC20" s="47"/>
      <c r="DD20" s="47"/>
      <c r="DE20" s="47"/>
      <c r="DF20" s="47"/>
      <c r="DG20" s="47"/>
      <c r="DH20" s="47"/>
      <c r="DI20" s="47"/>
      <c r="DJ20" s="47"/>
      <c r="DK20" s="47"/>
      <c r="DL20" s="47"/>
      <c r="DM20" s="47"/>
      <c r="DN20" s="47"/>
      <c r="DO20" s="47"/>
      <c r="DP20" s="47"/>
      <c r="DQ20" s="47"/>
      <c r="DR20" s="47"/>
      <c r="DS20" s="47"/>
      <c r="DT20" s="47"/>
      <c r="DU20" s="47"/>
      <c r="DV20" s="47"/>
      <c r="DW20" s="47"/>
      <c r="DX20" s="47"/>
      <c r="DY20" s="47"/>
      <c r="DZ20" s="47"/>
      <c r="EA20" s="47"/>
      <c r="EB20" s="47"/>
      <c r="EC20" s="47"/>
      <c r="ED20" s="47"/>
      <c r="EE20" s="47"/>
      <c r="EF20" s="47"/>
      <c r="EG20" s="47"/>
      <c r="EH20" s="47"/>
      <c r="EI20" s="47"/>
      <c r="EJ20" s="47"/>
      <c r="EK20" s="47"/>
      <c r="EL20" s="47"/>
      <c r="EM20" s="47"/>
      <c r="EN20" s="47"/>
      <c r="EO20" s="47"/>
      <c r="EP20" s="47"/>
      <c r="EQ20" s="47"/>
      <c r="ER20" s="47"/>
      <c r="ES20" s="47"/>
      <c r="ET20" s="47"/>
      <c r="EU20" s="47"/>
      <c r="EV20" s="47"/>
      <c r="EW20" s="47"/>
      <c r="EX20" s="47"/>
      <c r="EY20" s="47"/>
      <c r="EZ20" s="47"/>
      <c r="FA20" s="47"/>
      <c r="FB20" s="47"/>
      <c r="FC20" s="47"/>
      <c r="FD20" s="47"/>
      <c r="FE20" s="47"/>
      <c r="FF20" s="47"/>
      <c r="FG20" s="47"/>
      <c r="FH20" s="47"/>
      <c r="FI20" s="47"/>
      <c r="FJ20" s="47"/>
      <c r="FK20" s="47"/>
      <c r="FL20" s="47"/>
      <c r="FM20" s="47"/>
      <c r="FN20" s="47"/>
      <c r="FO20" s="47"/>
      <c r="FP20" s="47"/>
      <c r="FQ20" s="47"/>
      <c r="FR20" s="47"/>
      <c r="FS20" s="47"/>
      <c r="FT20" s="47"/>
      <c r="FU20" s="47"/>
      <c r="FV20" s="47"/>
      <c r="FW20" s="47"/>
      <c r="FX20" s="47"/>
      <c r="FY20" s="47"/>
      <c r="FZ20" s="47"/>
      <c r="GA20" s="47"/>
      <c r="GB20" s="47"/>
      <c r="GC20" s="47"/>
      <c r="GD20" s="47"/>
      <c r="GE20" s="47"/>
      <c r="GF20" s="47"/>
      <c r="GG20" s="47"/>
      <c r="GH20" s="47"/>
      <c r="GI20" s="47"/>
      <c r="GJ20" s="47"/>
      <c r="GK20" s="47"/>
      <c r="GL20" s="47"/>
      <c r="GM20" s="47"/>
      <c r="GN20" s="47"/>
      <c r="GO20" s="47"/>
      <c r="GP20" s="47"/>
      <c r="GQ20" s="47"/>
      <c r="GR20" s="47"/>
      <c r="GS20" s="47"/>
      <c r="GT20" s="47"/>
      <c r="GU20" s="47"/>
      <c r="GV20" s="47"/>
      <c r="GW20" s="47"/>
      <c r="GX20" s="47"/>
      <c r="GY20" s="47"/>
      <c r="GZ20" s="47"/>
      <c r="HA20" s="47"/>
      <c r="HB20" s="47"/>
      <c r="HC20" s="47"/>
      <c r="HD20" s="47"/>
      <c r="HE20" s="47"/>
      <c r="HF20" s="47"/>
      <c r="HG20" s="47"/>
      <c r="HH20" s="47"/>
      <c r="HI20" s="47"/>
      <c r="HJ20" s="47"/>
      <c r="HK20" s="47"/>
      <c r="HL20" s="47"/>
      <c r="HM20" s="47"/>
      <c r="HN20" s="47"/>
      <c r="HO20" s="47"/>
      <c r="HP20" s="47"/>
      <c r="HQ20" s="47"/>
      <c r="HR20" s="47"/>
      <c r="HS20" s="47"/>
      <c r="HT20" s="47"/>
      <c r="HU20" s="47"/>
      <c r="HV20" s="47"/>
      <c r="HW20" s="47"/>
      <c r="HX20" s="47"/>
      <c r="HY20" s="47"/>
      <c r="HZ20" s="47"/>
      <c r="IA20" s="47"/>
      <c r="IB20" s="47"/>
      <c r="IC20" s="47"/>
      <c r="ID20" s="47"/>
      <c r="IE20" s="47"/>
      <c r="IF20" s="47"/>
      <c r="IG20" s="47"/>
      <c r="IH20" s="47"/>
      <c r="II20" s="47"/>
      <c r="IJ20" s="47"/>
      <c r="IK20" s="47"/>
      <c r="IL20" s="47"/>
      <c r="IM20" s="47"/>
      <c r="IN20" s="47"/>
      <c r="IO20" s="47"/>
      <c r="IP20" s="47"/>
      <c r="IQ20" s="47"/>
      <c r="IR20" s="47"/>
      <c r="IS20" s="47"/>
      <c r="IT20" s="47"/>
      <c r="IU20" s="47"/>
    </row>
    <row r="21" spans="1:255" s="42" customFormat="1" ht="26.25" customHeight="1">
      <c r="A21" s="343" t="s">
        <v>268</v>
      </c>
      <c r="B21" s="346">
        <f>SUM(C21:E21)</f>
        <v>52494</v>
      </c>
      <c r="C21" s="347">
        <f t="shared" si="3"/>
        <v>397</v>
      </c>
      <c r="D21" s="346">
        <f t="shared" si="3"/>
        <v>50798</v>
      </c>
      <c r="E21" s="346">
        <f t="shared" si="3"/>
        <v>1299</v>
      </c>
      <c r="F21" s="346">
        <f t="shared" si="5"/>
        <v>37226</v>
      </c>
      <c r="G21" s="346">
        <v>124</v>
      </c>
      <c r="H21" s="346">
        <v>36660</v>
      </c>
      <c r="I21" s="346">
        <v>442</v>
      </c>
      <c r="J21" s="346">
        <f t="shared" si="2"/>
        <v>1918</v>
      </c>
      <c r="K21" s="346">
        <v>73</v>
      </c>
      <c r="L21" s="346">
        <v>1679</v>
      </c>
      <c r="M21" s="346">
        <v>166</v>
      </c>
      <c r="N21" s="346">
        <f t="shared" si="6"/>
        <v>13085</v>
      </c>
      <c r="O21" s="346">
        <v>173</v>
      </c>
      <c r="P21" s="346">
        <v>12365</v>
      </c>
      <c r="Q21" s="346">
        <v>547</v>
      </c>
      <c r="R21" s="346">
        <f t="shared" si="7"/>
        <v>265</v>
      </c>
      <c r="S21" s="346">
        <v>27</v>
      </c>
      <c r="T21" s="346">
        <v>94</v>
      </c>
      <c r="U21" s="346">
        <v>144</v>
      </c>
      <c r="V21" s="346">
        <f t="shared" si="4"/>
        <v>6574</v>
      </c>
      <c r="W21" s="346">
        <v>88</v>
      </c>
      <c r="X21" s="346">
        <v>6486</v>
      </c>
      <c r="Y21" s="348" t="s">
        <v>111</v>
      </c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/>
      <c r="AO21" s="47"/>
      <c r="AP21" s="47"/>
      <c r="AQ21" s="47"/>
      <c r="AR21" s="47"/>
      <c r="AS21" s="47"/>
      <c r="AT21" s="47"/>
      <c r="AU21" s="47"/>
      <c r="AV21" s="47"/>
      <c r="AW21" s="47"/>
      <c r="AX21" s="47"/>
      <c r="AY21" s="47"/>
      <c r="AZ21" s="47"/>
      <c r="BA21" s="47"/>
      <c r="BB21" s="47"/>
      <c r="BC21" s="47"/>
      <c r="BD21" s="47"/>
      <c r="BE21" s="47"/>
      <c r="BF21" s="47"/>
      <c r="BG21" s="47"/>
      <c r="BH21" s="47"/>
      <c r="BI21" s="47"/>
      <c r="BJ21" s="47"/>
      <c r="BK21" s="47"/>
      <c r="BL21" s="47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7"/>
      <c r="CA21" s="47"/>
      <c r="CB21" s="47"/>
      <c r="CC21" s="47"/>
      <c r="CD21" s="47"/>
      <c r="CE21" s="47"/>
      <c r="CF21" s="47"/>
      <c r="CG21" s="47"/>
      <c r="CH21" s="47"/>
      <c r="CI21" s="47"/>
      <c r="CJ21" s="47"/>
      <c r="CK21" s="47"/>
      <c r="CL21" s="47"/>
      <c r="CM21" s="47"/>
      <c r="CN21" s="47"/>
      <c r="CO21" s="47"/>
      <c r="CP21" s="47"/>
      <c r="CQ21" s="47"/>
      <c r="CR21" s="47"/>
      <c r="CS21" s="47"/>
      <c r="CT21" s="47"/>
      <c r="CU21" s="47"/>
      <c r="CV21" s="47"/>
      <c r="CW21" s="47"/>
      <c r="CX21" s="47"/>
      <c r="CY21" s="47"/>
      <c r="CZ21" s="47"/>
      <c r="DA21" s="47"/>
      <c r="DB21" s="47"/>
      <c r="DC21" s="47"/>
      <c r="DD21" s="47"/>
      <c r="DE21" s="47"/>
      <c r="DF21" s="47"/>
      <c r="DG21" s="47"/>
      <c r="DH21" s="47"/>
      <c r="DI21" s="47"/>
      <c r="DJ21" s="47"/>
      <c r="DK21" s="47"/>
      <c r="DL21" s="47"/>
      <c r="DM21" s="47"/>
      <c r="DN21" s="47"/>
      <c r="DO21" s="47"/>
      <c r="DP21" s="47"/>
      <c r="DQ21" s="47"/>
      <c r="DR21" s="47"/>
      <c r="DS21" s="47"/>
      <c r="DT21" s="47"/>
      <c r="DU21" s="47"/>
      <c r="DV21" s="47"/>
      <c r="DW21" s="47"/>
      <c r="DX21" s="47"/>
      <c r="DY21" s="47"/>
      <c r="DZ21" s="47"/>
      <c r="EA21" s="47"/>
      <c r="EB21" s="47"/>
      <c r="EC21" s="47"/>
      <c r="ED21" s="47"/>
      <c r="EE21" s="47"/>
      <c r="EF21" s="47"/>
      <c r="EG21" s="47"/>
      <c r="EH21" s="47"/>
      <c r="EI21" s="47"/>
      <c r="EJ21" s="47"/>
      <c r="EK21" s="47"/>
      <c r="EL21" s="47"/>
      <c r="EM21" s="47"/>
      <c r="EN21" s="47"/>
      <c r="EO21" s="47"/>
      <c r="EP21" s="47"/>
      <c r="EQ21" s="47"/>
      <c r="ER21" s="47"/>
      <c r="ES21" s="47"/>
      <c r="ET21" s="47"/>
      <c r="EU21" s="47"/>
      <c r="EV21" s="47"/>
      <c r="EW21" s="47"/>
      <c r="EX21" s="47"/>
      <c r="EY21" s="47"/>
      <c r="EZ21" s="47"/>
      <c r="FA21" s="47"/>
      <c r="FB21" s="47"/>
      <c r="FC21" s="47"/>
      <c r="FD21" s="47"/>
      <c r="FE21" s="47"/>
      <c r="FF21" s="47"/>
      <c r="FG21" s="47"/>
      <c r="FH21" s="47"/>
      <c r="FI21" s="47"/>
      <c r="FJ21" s="47"/>
      <c r="FK21" s="47"/>
      <c r="FL21" s="47"/>
      <c r="FM21" s="47"/>
      <c r="FN21" s="47"/>
      <c r="FO21" s="47"/>
      <c r="FP21" s="47"/>
      <c r="FQ21" s="47"/>
      <c r="FR21" s="47"/>
      <c r="FS21" s="47"/>
      <c r="FT21" s="47"/>
      <c r="FU21" s="47"/>
      <c r="FV21" s="47"/>
      <c r="FW21" s="47"/>
      <c r="FX21" s="47"/>
      <c r="FY21" s="47"/>
      <c r="FZ21" s="47"/>
      <c r="GA21" s="47"/>
      <c r="GB21" s="47"/>
      <c r="GC21" s="47"/>
      <c r="GD21" s="47"/>
      <c r="GE21" s="47"/>
      <c r="GF21" s="47"/>
      <c r="GG21" s="47"/>
      <c r="GH21" s="47"/>
      <c r="GI21" s="47"/>
      <c r="GJ21" s="47"/>
      <c r="GK21" s="47"/>
      <c r="GL21" s="47"/>
      <c r="GM21" s="47"/>
      <c r="GN21" s="47"/>
      <c r="GO21" s="47"/>
      <c r="GP21" s="47"/>
      <c r="GQ21" s="47"/>
      <c r="GR21" s="47"/>
      <c r="GS21" s="47"/>
      <c r="GT21" s="47"/>
      <c r="GU21" s="47"/>
      <c r="GV21" s="47"/>
      <c r="GW21" s="47"/>
      <c r="GX21" s="47"/>
      <c r="GY21" s="47"/>
      <c r="GZ21" s="47"/>
      <c r="HA21" s="47"/>
      <c r="HB21" s="47"/>
      <c r="HC21" s="47"/>
      <c r="HD21" s="47"/>
      <c r="HE21" s="47"/>
      <c r="HF21" s="47"/>
      <c r="HG21" s="47"/>
      <c r="HH21" s="47"/>
      <c r="HI21" s="47"/>
      <c r="HJ21" s="47"/>
      <c r="HK21" s="47"/>
      <c r="HL21" s="47"/>
      <c r="HM21" s="47"/>
      <c r="HN21" s="47"/>
      <c r="HO21" s="47"/>
      <c r="HP21" s="47"/>
      <c r="HQ21" s="47"/>
      <c r="HR21" s="47"/>
      <c r="HS21" s="47"/>
      <c r="HT21" s="47"/>
      <c r="HU21" s="47"/>
      <c r="HV21" s="47"/>
      <c r="HW21" s="47"/>
      <c r="HX21" s="47"/>
      <c r="HY21" s="47"/>
      <c r="HZ21" s="47"/>
      <c r="IA21" s="47"/>
      <c r="IB21" s="47"/>
      <c r="IC21" s="47"/>
      <c r="ID21" s="47"/>
      <c r="IE21" s="47"/>
      <c r="IF21" s="47"/>
      <c r="IG21" s="47"/>
      <c r="IH21" s="47"/>
      <c r="II21" s="47"/>
      <c r="IJ21" s="47"/>
      <c r="IK21" s="47"/>
      <c r="IL21" s="47"/>
      <c r="IM21" s="47"/>
      <c r="IN21" s="47"/>
      <c r="IO21" s="47"/>
      <c r="IP21" s="47"/>
      <c r="IQ21" s="47"/>
      <c r="IR21" s="47"/>
      <c r="IS21" s="47"/>
      <c r="IT21" s="47"/>
      <c r="IU21" s="47"/>
    </row>
    <row r="22" spans="1:255" s="42" customFormat="1" ht="26.25" customHeight="1">
      <c r="A22" s="343" t="s">
        <v>269</v>
      </c>
      <c r="B22" s="346">
        <f>SUM(C22:E22)</f>
        <v>52610</v>
      </c>
      <c r="C22" s="347">
        <f t="shared" si="3"/>
        <v>395</v>
      </c>
      <c r="D22" s="346">
        <f t="shared" si="3"/>
        <v>50920</v>
      </c>
      <c r="E22" s="346">
        <f t="shared" si="3"/>
        <v>1295</v>
      </c>
      <c r="F22" s="346">
        <f t="shared" si="5"/>
        <v>37314</v>
      </c>
      <c r="G22" s="346">
        <v>120</v>
      </c>
      <c r="H22" s="346">
        <v>36754</v>
      </c>
      <c r="I22" s="346">
        <v>440</v>
      </c>
      <c r="J22" s="346">
        <f t="shared" si="2"/>
        <v>1913</v>
      </c>
      <c r="K22" s="346">
        <v>74</v>
      </c>
      <c r="L22" s="346">
        <v>1676</v>
      </c>
      <c r="M22" s="346">
        <v>163</v>
      </c>
      <c r="N22" s="346">
        <f t="shared" si="6"/>
        <v>13117</v>
      </c>
      <c r="O22" s="346">
        <v>174</v>
      </c>
      <c r="P22" s="346">
        <v>12395</v>
      </c>
      <c r="Q22" s="346">
        <v>548</v>
      </c>
      <c r="R22" s="346">
        <f t="shared" si="7"/>
        <v>266</v>
      </c>
      <c r="S22" s="346">
        <v>27</v>
      </c>
      <c r="T22" s="346">
        <v>95</v>
      </c>
      <c r="U22" s="346">
        <v>144</v>
      </c>
      <c r="V22" s="346">
        <f t="shared" si="4"/>
        <v>6590</v>
      </c>
      <c r="W22" s="346">
        <v>88</v>
      </c>
      <c r="X22" s="346">
        <v>6502</v>
      </c>
      <c r="Y22" s="348" t="s">
        <v>21</v>
      </c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7"/>
      <c r="CA22" s="47"/>
      <c r="CB22" s="47"/>
      <c r="CC22" s="47"/>
      <c r="CD22" s="47"/>
      <c r="CE22" s="47"/>
      <c r="CF22" s="47"/>
      <c r="CG22" s="47"/>
      <c r="CH22" s="47"/>
      <c r="CI22" s="47"/>
      <c r="CJ22" s="47"/>
      <c r="CK22" s="47"/>
      <c r="CL22" s="47"/>
      <c r="CM22" s="47"/>
      <c r="CN22" s="47"/>
      <c r="CO22" s="47"/>
      <c r="CP22" s="47"/>
      <c r="CQ22" s="47"/>
      <c r="CR22" s="47"/>
      <c r="CS22" s="47"/>
      <c r="CT22" s="47"/>
      <c r="CU22" s="47"/>
      <c r="CV22" s="47"/>
      <c r="CW22" s="47"/>
      <c r="CX22" s="47"/>
      <c r="CY22" s="47"/>
      <c r="CZ22" s="47"/>
      <c r="DA22" s="47"/>
      <c r="DB22" s="47"/>
      <c r="DC22" s="47"/>
      <c r="DD22" s="47"/>
      <c r="DE22" s="47"/>
      <c r="DF22" s="47"/>
      <c r="DG22" s="47"/>
      <c r="DH22" s="47"/>
      <c r="DI22" s="47"/>
      <c r="DJ22" s="47"/>
      <c r="DK22" s="47"/>
      <c r="DL22" s="47"/>
      <c r="DM22" s="47"/>
      <c r="DN22" s="47"/>
      <c r="DO22" s="47"/>
      <c r="DP22" s="47"/>
      <c r="DQ22" s="47"/>
      <c r="DR22" s="47"/>
      <c r="DS22" s="47"/>
      <c r="DT22" s="47"/>
      <c r="DU22" s="47"/>
      <c r="DV22" s="47"/>
      <c r="DW22" s="47"/>
      <c r="DX22" s="47"/>
      <c r="DY22" s="47"/>
      <c r="DZ22" s="47"/>
      <c r="EA22" s="47"/>
      <c r="EB22" s="47"/>
      <c r="EC22" s="47"/>
      <c r="ED22" s="47"/>
      <c r="EE22" s="47"/>
      <c r="EF22" s="47"/>
      <c r="EG22" s="47"/>
      <c r="EH22" s="47"/>
      <c r="EI22" s="47"/>
      <c r="EJ22" s="47"/>
      <c r="EK22" s="47"/>
      <c r="EL22" s="47"/>
      <c r="EM22" s="47"/>
      <c r="EN22" s="47"/>
      <c r="EO22" s="47"/>
      <c r="EP22" s="47"/>
      <c r="EQ22" s="47"/>
      <c r="ER22" s="47"/>
      <c r="ES22" s="47"/>
      <c r="ET22" s="47"/>
      <c r="EU22" s="47"/>
      <c r="EV22" s="47"/>
      <c r="EW22" s="47"/>
      <c r="EX22" s="47"/>
      <c r="EY22" s="47"/>
      <c r="EZ22" s="47"/>
      <c r="FA22" s="47"/>
      <c r="FB22" s="47"/>
      <c r="FC22" s="47"/>
      <c r="FD22" s="47"/>
      <c r="FE22" s="47"/>
      <c r="FF22" s="47"/>
      <c r="FG22" s="47"/>
      <c r="FH22" s="47"/>
      <c r="FI22" s="47"/>
      <c r="FJ22" s="47"/>
      <c r="FK22" s="47"/>
      <c r="FL22" s="47"/>
      <c r="FM22" s="47"/>
      <c r="FN22" s="47"/>
      <c r="FO22" s="47"/>
      <c r="FP22" s="47"/>
      <c r="FQ22" s="47"/>
      <c r="FR22" s="47"/>
      <c r="FS22" s="47"/>
      <c r="FT22" s="47"/>
      <c r="FU22" s="47"/>
      <c r="FV22" s="47"/>
      <c r="FW22" s="47"/>
      <c r="FX22" s="47"/>
      <c r="FY22" s="47"/>
      <c r="FZ22" s="47"/>
      <c r="GA22" s="47"/>
      <c r="GB22" s="47"/>
      <c r="GC22" s="47"/>
      <c r="GD22" s="47"/>
      <c r="GE22" s="47"/>
      <c r="GF22" s="47"/>
      <c r="GG22" s="47"/>
      <c r="GH22" s="47"/>
      <c r="GI22" s="47"/>
      <c r="GJ22" s="47"/>
      <c r="GK22" s="47"/>
      <c r="GL22" s="47"/>
      <c r="GM22" s="47"/>
      <c r="GN22" s="47"/>
      <c r="GO22" s="47"/>
      <c r="GP22" s="47"/>
      <c r="GQ22" s="47"/>
      <c r="GR22" s="47"/>
      <c r="GS22" s="47"/>
      <c r="GT22" s="47"/>
      <c r="GU22" s="47"/>
      <c r="GV22" s="47"/>
      <c r="GW22" s="47"/>
      <c r="GX22" s="47"/>
      <c r="GY22" s="47"/>
      <c r="GZ22" s="47"/>
      <c r="HA22" s="47"/>
      <c r="HB22" s="47"/>
      <c r="HC22" s="47"/>
      <c r="HD22" s="47"/>
      <c r="HE22" s="47"/>
      <c r="HF22" s="47"/>
      <c r="HG22" s="47"/>
      <c r="HH22" s="47"/>
      <c r="HI22" s="47"/>
      <c r="HJ22" s="47"/>
      <c r="HK22" s="47"/>
      <c r="HL22" s="47"/>
      <c r="HM22" s="47"/>
      <c r="HN22" s="47"/>
      <c r="HO22" s="47"/>
      <c r="HP22" s="47"/>
      <c r="HQ22" s="47"/>
      <c r="HR22" s="47"/>
      <c r="HS22" s="47"/>
      <c r="HT22" s="47"/>
      <c r="HU22" s="47"/>
      <c r="HV22" s="47"/>
      <c r="HW22" s="47"/>
      <c r="HX22" s="47"/>
      <c r="HY22" s="47"/>
      <c r="HZ22" s="47"/>
      <c r="IA22" s="47"/>
      <c r="IB22" s="47"/>
      <c r="IC22" s="47"/>
      <c r="ID22" s="47"/>
      <c r="IE22" s="47"/>
      <c r="IF22" s="47"/>
      <c r="IG22" s="47"/>
      <c r="IH22" s="47"/>
      <c r="II22" s="47"/>
      <c r="IJ22" s="47"/>
      <c r="IK22" s="47"/>
      <c r="IL22" s="47"/>
      <c r="IM22" s="47"/>
      <c r="IN22" s="47"/>
      <c r="IO22" s="47"/>
      <c r="IP22" s="47"/>
      <c r="IQ22" s="47"/>
      <c r="IR22" s="47"/>
      <c r="IS22" s="47"/>
      <c r="IT22" s="47"/>
      <c r="IU22" s="47"/>
    </row>
    <row r="23" spans="1:255" s="42" customFormat="1" ht="26.25" customHeight="1">
      <c r="A23" s="343" t="s">
        <v>270</v>
      </c>
      <c r="B23" s="346">
        <f>SUM(C23:E23)</f>
        <v>52719</v>
      </c>
      <c r="C23" s="347">
        <f t="shared" si="3"/>
        <v>392</v>
      </c>
      <c r="D23" s="346">
        <f t="shared" si="3"/>
        <v>51027</v>
      </c>
      <c r="E23" s="346">
        <f t="shared" si="3"/>
        <v>1300</v>
      </c>
      <c r="F23" s="346">
        <f t="shared" si="5"/>
        <v>37415</v>
      </c>
      <c r="G23" s="346">
        <v>119</v>
      </c>
      <c r="H23" s="346">
        <v>36850</v>
      </c>
      <c r="I23" s="346">
        <v>446</v>
      </c>
      <c r="J23" s="346">
        <f t="shared" si="2"/>
        <v>1899</v>
      </c>
      <c r="K23" s="346">
        <v>73</v>
      </c>
      <c r="L23" s="346">
        <v>1662</v>
      </c>
      <c r="M23" s="346">
        <v>164</v>
      </c>
      <c r="N23" s="346">
        <f t="shared" si="6"/>
        <v>13140</v>
      </c>
      <c r="O23" s="346">
        <v>173</v>
      </c>
      <c r="P23" s="346">
        <v>12420</v>
      </c>
      <c r="Q23" s="346">
        <v>547</v>
      </c>
      <c r="R23" s="346">
        <f t="shared" si="7"/>
        <v>265</v>
      </c>
      <c r="S23" s="346">
        <v>27</v>
      </c>
      <c r="T23" s="346">
        <v>95</v>
      </c>
      <c r="U23" s="346">
        <v>143</v>
      </c>
      <c r="V23" s="346">
        <f t="shared" si="4"/>
        <v>6589</v>
      </c>
      <c r="W23" s="346">
        <v>88</v>
      </c>
      <c r="X23" s="346">
        <v>6501</v>
      </c>
      <c r="Y23" s="348" t="s">
        <v>22</v>
      </c>
      <c r="Z23" s="47"/>
      <c r="AA23" s="47"/>
      <c r="AB23" s="47"/>
      <c r="AC23" s="47"/>
      <c r="AD23" s="47"/>
      <c r="AE23" s="47"/>
      <c r="AF23" s="47"/>
      <c r="AG23" s="47"/>
      <c r="AH23" s="47"/>
      <c r="AI23" s="47"/>
      <c r="AJ23" s="47"/>
      <c r="AK23" s="47"/>
      <c r="AL23" s="47"/>
      <c r="AM23" s="47"/>
      <c r="AN23" s="47"/>
      <c r="AO23" s="47"/>
      <c r="AP23" s="47"/>
      <c r="AQ23" s="47"/>
      <c r="AR23" s="47"/>
      <c r="AS23" s="47"/>
      <c r="AT23" s="47"/>
      <c r="AU23" s="47"/>
      <c r="AV23" s="47"/>
      <c r="AW23" s="47"/>
      <c r="AX23" s="47"/>
      <c r="AY23" s="47"/>
      <c r="AZ23" s="47"/>
      <c r="BA23" s="47"/>
      <c r="BB23" s="47"/>
      <c r="BC23" s="47"/>
      <c r="BD23" s="47"/>
      <c r="BE23" s="47"/>
      <c r="BF23" s="47"/>
      <c r="BG23" s="47"/>
      <c r="BH23" s="47"/>
      <c r="BI23" s="47"/>
      <c r="BJ23" s="47"/>
      <c r="BK23" s="47"/>
      <c r="BL23" s="47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7"/>
      <c r="CA23" s="47"/>
      <c r="CB23" s="47"/>
      <c r="CC23" s="47"/>
      <c r="CD23" s="47"/>
      <c r="CE23" s="47"/>
      <c r="CF23" s="47"/>
      <c r="CG23" s="47"/>
      <c r="CH23" s="47"/>
      <c r="CI23" s="47"/>
      <c r="CJ23" s="47"/>
      <c r="CK23" s="47"/>
      <c r="CL23" s="47"/>
      <c r="CM23" s="47"/>
      <c r="CN23" s="47"/>
      <c r="CO23" s="47"/>
      <c r="CP23" s="47"/>
      <c r="CQ23" s="47"/>
      <c r="CR23" s="47"/>
      <c r="CS23" s="47"/>
      <c r="CT23" s="47"/>
      <c r="CU23" s="47"/>
      <c r="CV23" s="47"/>
      <c r="CW23" s="47"/>
      <c r="CX23" s="47"/>
      <c r="CY23" s="47"/>
      <c r="CZ23" s="47"/>
      <c r="DA23" s="47"/>
      <c r="DB23" s="47"/>
      <c r="DC23" s="47"/>
      <c r="DD23" s="47"/>
      <c r="DE23" s="47"/>
      <c r="DF23" s="47"/>
      <c r="DG23" s="47"/>
      <c r="DH23" s="47"/>
      <c r="DI23" s="47"/>
      <c r="DJ23" s="47"/>
      <c r="DK23" s="47"/>
      <c r="DL23" s="47"/>
      <c r="DM23" s="47"/>
      <c r="DN23" s="47"/>
      <c r="DO23" s="47"/>
      <c r="DP23" s="47"/>
      <c r="DQ23" s="47"/>
      <c r="DR23" s="47"/>
      <c r="DS23" s="47"/>
      <c r="DT23" s="47"/>
      <c r="DU23" s="47"/>
      <c r="DV23" s="47"/>
      <c r="DW23" s="47"/>
      <c r="DX23" s="47"/>
      <c r="DY23" s="47"/>
      <c r="DZ23" s="47"/>
      <c r="EA23" s="47"/>
      <c r="EB23" s="47"/>
      <c r="EC23" s="47"/>
      <c r="ED23" s="47"/>
      <c r="EE23" s="47"/>
      <c r="EF23" s="47"/>
      <c r="EG23" s="47"/>
      <c r="EH23" s="47"/>
      <c r="EI23" s="47"/>
      <c r="EJ23" s="47"/>
      <c r="EK23" s="47"/>
      <c r="EL23" s="47"/>
      <c r="EM23" s="47"/>
      <c r="EN23" s="47"/>
      <c r="EO23" s="47"/>
      <c r="EP23" s="47"/>
      <c r="EQ23" s="47"/>
      <c r="ER23" s="47"/>
      <c r="ES23" s="47"/>
      <c r="ET23" s="47"/>
      <c r="EU23" s="47"/>
      <c r="EV23" s="47"/>
      <c r="EW23" s="47"/>
      <c r="EX23" s="47"/>
      <c r="EY23" s="47"/>
      <c r="EZ23" s="47"/>
      <c r="FA23" s="47"/>
      <c r="FB23" s="47"/>
      <c r="FC23" s="47"/>
      <c r="FD23" s="47"/>
      <c r="FE23" s="47"/>
      <c r="FF23" s="47"/>
      <c r="FG23" s="47"/>
      <c r="FH23" s="47"/>
      <c r="FI23" s="47"/>
      <c r="FJ23" s="47"/>
      <c r="FK23" s="47"/>
      <c r="FL23" s="47"/>
      <c r="FM23" s="47"/>
      <c r="FN23" s="47"/>
      <c r="FO23" s="47"/>
      <c r="FP23" s="47"/>
      <c r="FQ23" s="47"/>
      <c r="FR23" s="47"/>
      <c r="FS23" s="47"/>
      <c r="FT23" s="47"/>
      <c r="FU23" s="47"/>
      <c r="FV23" s="47"/>
      <c r="FW23" s="47"/>
      <c r="FX23" s="47"/>
      <c r="FY23" s="47"/>
      <c r="FZ23" s="47"/>
      <c r="GA23" s="47"/>
      <c r="GB23" s="47"/>
      <c r="GC23" s="47"/>
      <c r="GD23" s="47"/>
      <c r="GE23" s="47"/>
      <c r="GF23" s="47"/>
      <c r="GG23" s="47"/>
      <c r="GH23" s="47"/>
      <c r="GI23" s="47"/>
      <c r="GJ23" s="47"/>
      <c r="GK23" s="47"/>
      <c r="GL23" s="47"/>
      <c r="GM23" s="47"/>
      <c r="GN23" s="47"/>
      <c r="GO23" s="47"/>
      <c r="GP23" s="47"/>
      <c r="GQ23" s="47"/>
      <c r="GR23" s="47"/>
      <c r="GS23" s="47"/>
      <c r="GT23" s="47"/>
      <c r="GU23" s="47"/>
      <c r="GV23" s="47"/>
      <c r="GW23" s="47"/>
      <c r="GX23" s="47"/>
      <c r="GY23" s="47"/>
      <c r="GZ23" s="47"/>
      <c r="HA23" s="47"/>
      <c r="HB23" s="47"/>
      <c r="HC23" s="47"/>
      <c r="HD23" s="47"/>
      <c r="HE23" s="47"/>
      <c r="HF23" s="47"/>
      <c r="HG23" s="47"/>
      <c r="HH23" s="47"/>
      <c r="HI23" s="47"/>
      <c r="HJ23" s="47"/>
      <c r="HK23" s="47"/>
      <c r="HL23" s="47"/>
      <c r="HM23" s="47"/>
      <c r="HN23" s="47"/>
      <c r="HO23" s="47"/>
      <c r="HP23" s="47"/>
      <c r="HQ23" s="47"/>
      <c r="HR23" s="47"/>
      <c r="HS23" s="47"/>
      <c r="HT23" s="47"/>
      <c r="HU23" s="47"/>
      <c r="HV23" s="47"/>
      <c r="HW23" s="47"/>
      <c r="HX23" s="47"/>
      <c r="HY23" s="47"/>
      <c r="HZ23" s="47"/>
      <c r="IA23" s="47"/>
      <c r="IB23" s="47"/>
      <c r="IC23" s="47"/>
      <c r="ID23" s="47"/>
      <c r="IE23" s="47"/>
      <c r="IF23" s="47"/>
      <c r="IG23" s="47"/>
      <c r="IH23" s="47"/>
      <c r="II23" s="47"/>
      <c r="IJ23" s="47"/>
      <c r="IK23" s="47"/>
      <c r="IL23" s="47"/>
      <c r="IM23" s="47"/>
      <c r="IN23" s="47"/>
      <c r="IO23" s="47"/>
      <c r="IP23" s="47"/>
      <c r="IQ23" s="47"/>
      <c r="IR23" s="47"/>
      <c r="IS23" s="47"/>
      <c r="IT23" s="47"/>
      <c r="IU23" s="47"/>
    </row>
    <row r="24" spans="1:255" s="42" customFormat="1" ht="26.25" customHeight="1">
      <c r="A24" s="343" t="s">
        <v>271</v>
      </c>
      <c r="B24" s="346">
        <f>SUM(C24:E24)</f>
        <v>52712</v>
      </c>
      <c r="C24" s="347">
        <f t="shared" si="3"/>
        <v>392</v>
      </c>
      <c r="D24" s="346">
        <f t="shared" si="3"/>
        <v>51015</v>
      </c>
      <c r="E24" s="346">
        <f t="shared" si="3"/>
        <v>1305</v>
      </c>
      <c r="F24" s="346">
        <f t="shared" si="5"/>
        <v>37470</v>
      </c>
      <c r="G24" s="346">
        <v>118</v>
      </c>
      <c r="H24" s="346">
        <v>36903</v>
      </c>
      <c r="I24" s="346">
        <v>449</v>
      </c>
      <c r="J24" s="346">
        <f t="shared" si="2"/>
        <v>1875</v>
      </c>
      <c r="K24" s="346">
        <v>72</v>
      </c>
      <c r="L24" s="346">
        <v>1639</v>
      </c>
      <c r="M24" s="346">
        <v>164</v>
      </c>
      <c r="N24" s="346">
        <f t="shared" si="6"/>
        <v>13098</v>
      </c>
      <c r="O24" s="346">
        <v>175</v>
      </c>
      <c r="P24" s="346">
        <v>12376</v>
      </c>
      <c r="Q24" s="346">
        <v>547</v>
      </c>
      <c r="R24" s="346">
        <f t="shared" si="7"/>
        <v>269</v>
      </c>
      <c r="S24" s="346">
        <v>27</v>
      </c>
      <c r="T24" s="346">
        <v>97</v>
      </c>
      <c r="U24" s="346">
        <v>145</v>
      </c>
      <c r="V24" s="346">
        <f t="shared" si="4"/>
        <v>6583</v>
      </c>
      <c r="W24" s="346">
        <v>88</v>
      </c>
      <c r="X24" s="346">
        <v>6495</v>
      </c>
      <c r="Y24" s="348" t="s">
        <v>23</v>
      </c>
      <c r="Z24" s="47"/>
      <c r="AA24" s="47"/>
      <c r="AB24" s="47"/>
      <c r="AC24" s="47"/>
      <c r="AD24" s="47"/>
      <c r="AE24" s="47"/>
      <c r="AF24" s="47"/>
      <c r="AG24" s="47"/>
      <c r="AH24" s="47"/>
      <c r="AI24" s="47"/>
      <c r="AJ24" s="47"/>
      <c r="AK24" s="47"/>
      <c r="AL24" s="47"/>
      <c r="AM24" s="47"/>
      <c r="AN24" s="47"/>
      <c r="AO24" s="47"/>
      <c r="AP24" s="47"/>
      <c r="AQ24" s="47"/>
      <c r="AR24" s="47"/>
      <c r="AS24" s="47"/>
      <c r="AT24" s="47"/>
      <c r="AU24" s="47"/>
      <c r="AV24" s="47"/>
      <c r="AW24" s="47"/>
      <c r="AX24" s="47"/>
      <c r="AY24" s="47"/>
      <c r="AZ24" s="47"/>
      <c r="BA24" s="47"/>
      <c r="BB24" s="47"/>
      <c r="BC24" s="47"/>
      <c r="BD24" s="47"/>
      <c r="BE24" s="47"/>
      <c r="BF24" s="47"/>
      <c r="BG24" s="47"/>
      <c r="BH24" s="47"/>
      <c r="BI24" s="47"/>
      <c r="BJ24" s="47"/>
      <c r="BK24" s="47"/>
      <c r="BL24" s="4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  <c r="CF24" s="47"/>
      <c r="CG24" s="47"/>
      <c r="CH24" s="47"/>
      <c r="CI24" s="47"/>
      <c r="CJ24" s="47"/>
      <c r="CK24" s="47"/>
      <c r="CL24" s="47"/>
      <c r="CM24" s="47"/>
      <c r="CN24" s="47"/>
      <c r="CO24" s="47"/>
      <c r="CP24" s="47"/>
      <c r="CQ24" s="47"/>
      <c r="CR24" s="47"/>
      <c r="CS24" s="47"/>
      <c r="CT24" s="47"/>
      <c r="CU24" s="47"/>
      <c r="CV24" s="47"/>
      <c r="CW24" s="47"/>
      <c r="CX24" s="47"/>
      <c r="CY24" s="47"/>
      <c r="CZ24" s="47"/>
      <c r="DA24" s="47"/>
      <c r="DB24" s="47"/>
      <c r="DC24" s="47"/>
      <c r="DD24" s="47"/>
      <c r="DE24" s="47"/>
      <c r="DF24" s="47"/>
      <c r="DG24" s="47"/>
      <c r="DH24" s="47"/>
      <c r="DI24" s="47"/>
      <c r="DJ24" s="47"/>
      <c r="DK24" s="47"/>
      <c r="DL24" s="47"/>
      <c r="DM24" s="47"/>
      <c r="DN24" s="47"/>
      <c r="DO24" s="47"/>
      <c r="DP24" s="47"/>
      <c r="DQ24" s="47"/>
      <c r="DR24" s="47"/>
      <c r="DS24" s="47"/>
      <c r="DT24" s="47"/>
      <c r="DU24" s="47"/>
      <c r="DV24" s="47"/>
      <c r="DW24" s="47"/>
      <c r="DX24" s="47"/>
      <c r="DY24" s="47"/>
      <c r="DZ24" s="47"/>
      <c r="EA24" s="47"/>
      <c r="EB24" s="47"/>
      <c r="EC24" s="47"/>
      <c r="ED24" s="47"/>
      <c r="EE24" s="47"/>
      <c r="EF24" s="47"/>
      <c r="EG24" s="47"/>
      <c r="EH24" s="47"/>
      <c r="EI24" s="47"/>
      <c r="EJ24" s="47"/>
      <c r="EK24" s="47"/>
      <c r="EL24" s="47"/>
      <c r="EM24" s="47"/>
      <c r="EN24" s="47"/>
      <c r="EO24" s="47"/>
      <c r="EP24" s="47"/>
      <c r="EQ24" s="47"/>
      <c r="ER24" s="47"/>
      <c r="ES24" s="47"/>
      <c r="ET24" s="47"/>
      <c r="EU24" s="47"/>
      <c r="EV24" s="47"/>
      <c r="EW24" s="47"/>
      <c r="EX24" s="47"/>
      <c r="EY24" s="47"/>
      <c r="EZ24" s="47"/>
      <c r="FA24" s="47"/>
      <c r="FB24" s="47"/>
      <c r="FC24" s="47"/>
      <c r="FD24" s="47"/>
      <c r="FE24" s="47"/>
      <c r="FF24" s="47"/>
      <c r="FG24" s="47"/>
      <c r="FH24" s="47"/>
      <c r="FI24" s="47"/>
      <c r="FJ24" s="47"/>
      <c r="FK24" s="47"/>
      <c r="FL24" s="47"/>
      <c r="FM24" s="47"/>
      <c r="FN24" s="47"/>
      <c r="FO24" s="47"/>
      <c r="FP24" s="47"/>
      <c r="FQ24" s="47"/>
      <c r="FR24" s="47"/>
      <c r="FS24" s="47"/>
      <c r="FT24" s="47"/>
      <c r="FU24" s="47"/>
      <c r="FV24" s="47"/>
      <c r="FW24" s="47"/>
      <c r="FX24" s="47"/>
      <c r="FY24" s="47"/>
      <c r="FZ24" s="47"/>
      <c r="GA24" s="47"/>
      <c r="GB24" s="47"/>
      <c r="GC24" s="47"/>
      <c r="GD24" s="47"/>
      <c r="GE24" s="47"/>
      <c r="GF24" s="47"/>
      <c r="GG24" s="47"/>
      <c r="GH24" s="47"/>
      <c r="GI24" s="47"/>
      <c r="GJ24" s="47"/>
      <c r="GK24" s="47"/>
      <c r="GL24" s="47"/>
      <c r="GM24" s="47"/>
      <c r="GN24" s="47"/>
      <c r="GO24" s="47"/>
      <c r="GP24" s="47"/>
      <c r="GQ24" s="47"/>
      <c r="GR24" s="47"/>
      <c r="GS24" s="47"/>
      <c r="GT24" s="47"/>
      <c r="GU24" s="47"/>
      <c r="GV24" s="47"/>
      <c r="GW24" s="47"/>
      <c r="GX24" s="47"/>
      <c r="GY24" s="47"/>
      <c r="GZ24" s="47"/>
      <c r="HA24" s="47"/>
      <c r="HB24" s="47"/>
      <c r="HC24" s="47"/>
      <c r="HD24" s="47"/>
      <c r="HE24" s="47"/>
      <c r="HF24" s="47"/>
      <c r="HG24" s="47"/>
      <c r="HH24" s="47"/>
      <c r="HI24" s="47"/>
      <c r="HJ24" s="47"/>
      <c r="HK24" s="47"/>
      <c r="HL24" s="47"/>
      <c r="HM24" s="47"/>
      <c r="HN24" s="47"/>
      <c r="HO24" s="47"/>
      <c r="HP24" s="47"/>
      <c r="HQ24" s="47"/>
      <c r="HR24" s="47"/>
      <c r="HS24" s="47"/>
      <c r="HT24" s="47"/>
      <c r="HU24" s="47"/>
      <c r="HV24" s="47"/>
      <c r="HW24" s="47"/>
      <c r="HX24" s="47"/>
      <c r="HY24" s="47"/>
      <c r="HZ24" s="47"/>
      <c r="IA24" s="47"/>
      <c r="IB24" s="47"/>
      <c r="IC24" s="47"/>
      <c r="ID24" s="47"/>
      <c r="IE24" s="47"/>
      <c r="IF24" s="47"/>
      <c r="IG24" s="47"/>
      <c r="IH24" s="47"/>
      <c r="II24" s="47"/>
      <c r="IJ24" s="47"/>
      <c r="IK24" s="47"/>
      <c r="IL24" s="47"/>
      <c r="IM24" s="47"/>
      <c r="IN24" s="47"/>
      <c r="IO24" s="47"/>
      <c r="IP24" s="47"/>
      <c r="IQ24" s="47"/>
      <c r="IR24" s="47"/>
      <c r="IS24" s="47"/>
      <c r="IT24" s="47"/>
      <c r="IU24" s="47"/>
    </row>
    <row r="25" spans="1:255" s="42" customFormat="1" ht="26.25" customHeight="1">
      <c r="A25" s="343" t="s">
        <v>272</v>
      </c>
      <c r="B25" s="346">
        <f t="shared" si="1"/>
        <v>52748</v>
      </c>
      <c r="C25" s="347">
        <f t="shared" si="3"/>
        <v>393</v>
      </c>
      <c r="D25" s="346">
        <f t="shared" si="3"/>
        <v>51048</v>
      </c>
      <c r="E25" s="346">
        <f t="shared" si="3"/>
        <v>1307</v>
      </c>
      <c r="F25" s="346">
        <f t="shared" si="5"/>
        <v>37554</v>
      </c>
      <c r="G25" s="346">
        <v>120</v>
      </c>
      <c r="H25" s="346">
        <v>36991</v>
      </c>
      <c r="I25" s="346">
        <v>443</v>
      </c>
      <c r="J25" s="346">
        <f t="shared" si="2"/>
        <v>1869</v>
      </c>
      <c r="K25" s="346">
        <v>71</v>
      </c>
      <c r="L25" s="346">
        <v>1633</v>
      </c>
      <c r="M25" s="346">
        <v>165</v>
      </c>
      <c r="N25" s="346">
        <f t="shared" si="6"/>
        <v>13059</v>
      </c>
      <c r="O25" s="346">
        <v>175</v>
      </c>
      <c r="P25" s="346">
        <v>12332</v>
      </c>
      <c r="Q25" s="346">
        <v>552</v>
      </c>
      <c r="R25" s="346">
        <f t="shared" si="7"/>
        <v>266</v>
      </c>
      <c r="S25" s="346">
        <v>27</v>
      </c>
      <c r="T25" s="346">
        <v>92</v>
      </c>
      <c r="U25" s="346">
        <v>147</v>
      </c>
      <c r="V25" s="346">
        <f t="shared" si="4"/>
        <v>6587</v>
      </c>
      <c r="W25" s="346">
        <v>88</v>
      </c>
      <c r="X25" s="346">
        <v>6499</v>
      </c>
      <c r="Y25" s="348" t="s">
        <v>24</v>
      </c>
      <c r="Z25" s="47"/>
      <c r="AA25" s="47"/>
      <c r="AB25" s="47"/>
      <c r="AC25" s="47"/>
      <c r="AD25" s="47"/>
      <c r="AE25" s="47"/>
      <c r="AF25" s="47"/>
      <c r="AG25" s="47"/>
      <c r="AH25" s="47"/>
      <c r="AI25" s="47"/>
      <c r="AJ25" s="47"/>
      <c r="AK25" s="47"/>
      <c r="AL25" s="47"/>
      <c r="AM25" s="47"/>
      <c r="AN25" s="47"/>
      <c r="AO25" s="47"/>
      <c r="AP25" s="47"/>
      <c r="AQ25" s="47"/>
      <c r="AR25" s="47"/>
      <c r="AS25" s="47"/>
      <c r="AT25" s="47"/>
      <c r="AU25" s="47"/>
      <c r="AV25" s="47"/>
      <c r="AW25" s="47"/>
      <c r="AX25" s="47"/>
      <c r="AY25" s="47"/>
      <c r="AZ25" s="47"/>
      <c r="BA25" s="47"/>
      <c r="BB25" s="47"/>
      <c r="BC25" s="47"/>
      <c r="BD25" s="47"/>
      <c r="BE25" s="47"/>
      <c r="BF25" s="47"/>
      <c r="BG25" s="47"/>
      <c r="BH25" s="47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7"/>
      <c r="CA25" s="47"/>
      <c r="CB25" s="47"/>
      <c r="CC25" s="47"/>
      <c r="CD25" s="47"/>
      <c r="CE25" s="47"/>
      <c r="CF25" s="47"/>
      <c r="CG25" s="47"/>
      <c r="CH25" s="47"/>
      <c r="CI25" s="47"/>
      <c r="CJ25" s="47"/>
      <c r="CK25" s="47"/>
      <c r="CL25" s="47"/>
      <c r="CM25" s="47"/>
      <c r="CN25" s="47"/>
      <c r="CO25" s="47"/>
      <c r="CP25" s="47"/>
      <c r="CQ25" s="47"/>
      <c r="CR25" s="47"/>
      <c r="CS25" s="47"/>
      <c r="CT25" s="47"/>
      <c r="CU25" s="47"/>
      <c r="CV25" s="47"/>
      <c r="CW25" s="47"/>
      <c r="CX25" s="47"/>
      <c r="CY25" s="47"/>
      <c r="CZ25" s="47"/>
      <c r="DA25" s="47"/>
      <c r="DB25" s="47"/>
      <c r="DC25" s="47"/>
      <c r="DD25" s="47"/>
      <c r="DE25" s="47"/>
      <c r="DF25" s="47"/>
      <c r="DG25" s="47"/>
      <c r="DH25" s="47"/>
      <c r="DI25" s="47"/>
      <c r="DJ25" s="47"/>
      <c r="DK25" s="47"/>
      <c r="DL25" s="47"/>
      <c r="DM25" s="47"/>
      <c r="DN25" s="47"/>
      <c r="DO25" s="47"/>
      <c r="DP25" s="47"/>
      <c r="DQ25" s="47"/>
      <c r="DR25" s="47"/>
      <c r="DS25" s="47"/>
      <c r="DT25" s="47"/>
      <c r="DU25" s="47"/>
      <c r="DV25" s="47"/>
      <c r="DW25" s="47"/>
      <c r="DX25" s="47"/>
      <c r="DY25" s="47"/>
      <c r="DZ25" s="47"/>
      <c r="EA25" s="47"/>
      <c r="EB25" s="47"/>
      <c r="EC25" s="47"/>
      <c r="ED25" s="47"/>
      <c r="EE25" s="47"/>
      <c r="EF25" s="47"/>
      <c r="EG25" s="47"/>
      <c r="EH25" s="47"/>
      <c r="EI25" s="47"/>
      <c r="EJ25" s="47"/>
      <c r="EK25" s="47"/>
      <c r="EL25" s="47"/>
      <c r="EM25" s="47"/>
      <c r="EN25" s="47"/>
      <c r="EO25" s="47"/>
      <c r="EP25" s="47"/>
      <c r="EQ25" s="47"/>
      <c r="ER25" s="47"/>
      <c r="ES25" s="47"/>
      <c r="ET25" s="47"/>
      <c r="EU25" s="47"/>
      <c r="EV25" s="47"/>
      <c r="EW25" s="47"/>
      <c r="EX25" s="47"/>
      <c r="EY25" s="47"/>
      <c r="EZ25" s="47"/>
      <c r="FA25" s="47"/>
      <c r="FB25" s="47"/>
      <c r="FC25" s="47"/>
      <c r="FD25" s="47"/>
      <c r="FE25" s="47"/>
      <c r="FF25" s="47"/>
      <c r="FG25" s="47"/>
      <c r="FH25" s="47"/>
      <c r="FI25" s="47"/>
      <c r="FJ25" s="47"/>
      <c r="FK25" s="47"/>
      <c r="FL25" s="47"/>
      <c r="FM25" s="47"/>
      <c r="FN25" s="47"/>
      <c r="FO25" s="47"/>
      <c r="FP25" s="47"/>
      <c r="FQ25" s="47"/>
      <c r="FR25" s="47"/>
      <c r="FS25" s="47"/>
      <c r="FT25" s="47"/>
      <c r="FU25" s="47"/>
      <c r="FV25" s="47"/>
      <c r="FW25" s="47"/>
      <c r="FX25" s="47"/>
      <c r="FY25" s="47"/>
      <c r="FZ25" s="47"/>
      <c r="GA25" s="47"/>
      <c r="GB25" s="47"/>
      <c r="GC25" s="47"/>
      <c r="GD25" s="47"/>
      <c r="GE25" s="47"/>
      <c r="GF25" s="47"/>
      <c r="GG25" s="47"/>
      <c r="GH25" s="47"/>
      <c r="GI25" s="47"/>
      <c r="GJ25" s="47"/>
      <c r="GK25" s="47"/>
      <c r="GL25" s="47"/>
      <c r="GM25" s="47"/>
      <c r="GN25" s="47"/>
      <c r="GO25" s="47"/>
      <c r="GP25" s="47"/>
      <c r="GQ25" s="47"/>
      <c r="GR25" s="47"/>
      <c r="GS25" s="47"/>
      <c r="GT25" s="47"/>
      <c r="GU25" s="47"/>
      <c r="GV25" s="47"/>
      <c r="GW25" s="47"/>
      <c r="GX25" s="47"/>
      <c r="GY25" s="47"/>
      <c r="GZ25" s="47"/>
      <c r="HA25" s="47"/>
      <c r="HB25" s="47"/>
      <c r="HC25" s="47"/>
      <c r="HD25" s="47"/>
      <c r="HE25" s="47"/>
      <c r="HF25" s="47"/>
      <c r="HG25" s="47"/>
      <c r="HH25" s="47"/>
      <c r="HI25" s="47"/>
      <c r="HJ25" s="47"/>
      <c r="HK25" s="47"/>
      <c r="HL25" s="47"/>
      <c r="HM25" s="47"/>
      <c r="HN25" s="47"/>
      <c r="HO25" s="47"/>
      <c r="HP25" s="47"/>
      <c r="HQ25" s="47"/>
      <c r="HR25" s="47"/>
      <c r="HS25" s="47"/>
      <c r="HT25" s="47"/>
      <c r="HU25" s="47"/>
      <c r="HV25" s="47"/>
      <c r="HW25" s="47"/>
      <c r="HX25" s="47"/>
      <c r="HY25" s="47"/>
      <c r="HZ25" s="47"/>
      <c r="IA25" s="47"/>
      <c r="IB25" s="47"/>
      <c r="IC25" s="47"/>
      <c r="ID25" s="47"/>
      <c r="IE25" s="47"/>
      <c r="IF25" s="47"/>
      <c r="IG25" s="47"/>
      <c r="IH25" s="47"/>
      <c r="II25" s="47"/>
      <c r="IJ25" s="47"/>
      <c r="IK25" s="47"/>
      <c r="IL25" s="47"/>
      <c r="IM25" s="47"/>
      <c r="IN25" s="47"/>
      <c r="IO25" s="47"/>
      <c r="IP25" s="47"/>
      <c r="IQ25" s="47"/>
      <c r="IR25" s="47"/>
      <c r="IS25" s="47"/>
      <c r="IT25" s="47"/>
      <c r="IU25" s="47"/>
    </row>
    <row r="26" spans="1:255" s="42" customFormat="1" ht="26.25" customHeight="1">
      <c r="A26" s="343" t="s">
        <v>273</v>
      </c>
      <c r="B26" s="346">
        <f t="shared" si="1"/>
        <v>52812</v>
      </c>
      <c r="C26" s="347">
        <f t="shared" si="3"/>
        <v>391</v>
      </c>
      <c r="D26" s="346">
        <f t="shared" si="3"/>
        <v>51111</v>
      </c>
      <c r="E26" s="346">
        <f t="shared" si="3"/>
        <v>1310</v>
      </c>
      <c r="F26" s="346">
        <f t="shared" si="5"/>
        <v>37623</v>
      </c>
      <c r="G26" s="346">
        <v>119</v>
      </c>
      <c r="H26" s="346">
        <v>37062</v>
      </c>
      <c r="I26" s="346">
        <v>442</v>
      </c>
      <c r="J26" s="346">
        <f t="shared" si="2"/>
        <v>1857</v>
      </c>
      <c r="K26" s="346">
        <v>71</v>
      </c>
      <c r="L26" s="346">
        <v>1621</v>
      </c>
      <c r="M26" s="346">
        <v>165</v>
      </c>
      <c r="N26" s="346">
        <f t="shared" si="6"/>
        <v>13065</v>
      </c>
      <c r="O26" s="346">
        <v>174</v>
      </c>
      <c r="P26" s="346">
        <v>12334</v>
      </c>
      <c r="Q26" s="346">
        <v>557</v>
      </c>
      <c r="R26" s="346">
        <f t="shared" si="7"/>
        <v>267</v>
      </c>
      <c r="S26" s="346">
        <v>27</v>
      </c>
      <c r="T26" s="346">
        <v>94</v>
      </c>
      <c r="U26" s="346">
        <v>146</v>
      </c>
      <c r="V26" s="346">
        <f t="shared" si="4"/>
        <v>6574</v>
      </c>
      <c r="W26" s="346">
        <v>88</v>
      </c>
      <c r="X26" s="346">
        <v>6486</v>
      </c>
      <c r="Y26" s="348" t="s">
        <v>25</v>
      </c>
      <c r="Z26" s="47"/>
      <c r="AA26" s="47"/>
      <c r="AB26" s="47"/>
      <c r="AC26" s="47"/>
      <c r="AD26" s="47"/>
      <c r="AE26" s="47"/>
      <c r="AF26" s="47"/>
      <c r="AG26" s="47"/>
      <c r="AH26" s="47"/>
      <c r="AI26" s="47"/>
      <c r="AJ26" s="47"/>
      <c r="AK26" s="47"/>
      <c r="AL26" s="47"/>
      <c r="AM26" s="47"/>
      <c r="AN26" s="47"/>
      <c r="AO26" s="47"/>
      <c r="AP26" s="47"/>
      <c r="AQ26" s="47"/>
      <c r="AR26" s="47"/>
      <c r="AS26" s="47"/>
      <c r="AT26" s="47"/>
      <c r="AU26" s="47"/>
      <c r="AV26" s="47"/>
      <c r="AW26" s="47"/>
      <c r="AX26" s="47"/>
      <c r="AY26" s="47"/>
      <c r="AZ26" s="47"/>
      <c r="BA26" s="47"/>
      <c r="BB26" s="47"/>
      <c r="BC26" s="47"/>
      <c r="BD26" s="47"/>
      <c r="BE26" s="47"/>
      <c r="BF26" s="47"/>
      <c r="BG26" s="47"/>
      <c r="BH26" s="47"/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7"/>
      <c r="CA26" s="47"/>
      <c r="CB26" s="47"/>
      <c r="CC26" s="47"/>
      <c r="CD26" s="47"/>
      <c r="CE26" s="47"/>
      <c r="CF26" s="47"/>
      <c r="CG26" s="47"/>
      <c r="CH26" s="47"/>
      <c r="CI26" s="47"/>
      <c r="CJ26" s="47"/>
      <c r="CK26" s="47"/>
      <c r="CL26" s="47"/>
      <c r="CM26" s="47"/>
      <c r="CN26" s="47"/>
      <c r="CO26" s="47"/>
      <c r="CP26" s="47"/>
      <c r="CQ26" s="47"/>
      <c r="CR26" s="47"/>
      <c r="CS26" s="47"/>
      <c r="CT26" s="47"/>
      <c r="CU26" s="47"/>
      <c r="CV26" s="47"/>
      <c r="CW26" s="47"/>
      <c r="CX26" s="47"/>
      <c r="CY26" s="47"/>
      <c r="CZ26" s="47"/>
      <c r="DA26" s="47"/>
      <c r="DB26" s="47"/>
      <c r="DC26" s="47"/>
      <c r="DD26" s="47"/>
      <c r="DE26" s="47"/>
      <c r="DF26" s="47"/>
      <c r="DG26" s="47"/>
      <c r="DH26" s="47"/>
      <c r="DI26" s="47"/>
      <c r="DJ26" s="47"/>
      <c r="DK26" s="47"/>
      <c r="DL26" s="47"/>
      <c r="DM26" s="47"/>
      <c r="DN26" s="47"/>
      <c r="DO26" s="47"/>
      <c r="DP26" s="47"/>
      <c r="DQ26" s="47"/>
      <c r="DR26" s="47"/>
      <c r="DS26" s="47"/>
      <c r="DT26" s="47"/>
      <c r="DU26" s="47"/>
      <c r="DV26" s="47"/>
      <c r="DW26" s="47"/>
      <c r="DX26" s="47"/>
      <c r="DY26" s="47"/>
      <c r="DZ26" s="47"/>
      <c r="EA26" s="47"/>
      <c r="EB26" s="47"/>
      <c r="EC26" s="47"/>
      <c r="ED26" s="47"/>
      <c r="EE26" s="47"/>
      <c r="EF26" s="47"/>
      <c r="EG26" s="47"/>
      <c r="EH26" s="47"/>
      <c r="EI26" s="47"/>
      <c r="EJ26" s="47"/>
      <c r="EK26" s="47"/>
      <c r="EL26" s="47"/>
      <c r="EM26" s="47"/>
      <c r="EN26" s="47"/>
      <c r="EO26" s="47"/>
      <c r="EP26" s="47"/>
      <c r="EQ26" s="47"/>
      <c r="ER26" s="47"/>
      <c r="ES26" s="47"/>
      <c r="ET26" s="47"/>
      <c r="EU26" s="47"/>
      <c r="EV26" s="47"/>
      <c r="EW26" s="47"/>
      <c r="EX26" s="47"/>
      <c r="EY26" s="47"/>
      <c r="EZ26" s="47"/>
      <c r="FA26" s="47"/>
      <c r="FB26" s="47"/>
      <c r="FC26" s="47"/>
      <c r="FD26" s="47"/>
      <c r="FE26" s="47"/>
      <c r="FF26" s="47"/>
      <c r="FG26" s="47"/>
      <c r="FH26" s="47"/>
      <c r="FI26" s="47"/>
      <c r="FJ26" s="47"/>
      <c r="FK26" s="47"/>
      <c r="FL26" s="47"/>
      <c r="FM26" s="47"/>
      <c r="FN26" s="47"/>
      <c r="FO26" s="47"/>
      <c r="FP26" s="47"/>
      <c r="FQ26" s="47"/>
      <c r="FR26" s="47"/>
      <c r="FS26" s="47"/>
      <c r="FT26" s="47"/>
      <c r="FU26" s="47"/>
      <c r="FV26" s="47"/>
      <c r="FW26" s="47"/>
      <c r="FX26" s="47"/>
      <c r="FY26" s="47"/>
      <c r="FZ26" s="47"/>
      <c r="GA26" s="47"/>
      <c r="GB26" s="47"/>
      <c r="GC26" s="47"/>
      <c r="GD26" s="47"/>
      <c r="GE26" s="47"/>
      <c r="GF26" s="47"/>
      <c r="GG26" s="47"/>
      <c r="GH26" s="47"/>
      <c r="GI26" s="47"/>
      <c r="GJ26" s="47"/>
      <c r="GK26" s="47"/>
      <c r="GL26" s="47"/>
      <c r="GM26" s="47"/>
      <c r="GN26" s="47"/>
      <c r="GO26" s="47"/>
      <c r="GP26" s="47"/>
      <c r="GQ26" s="47"/>
      <c r="GR26" s="47"/>
      <c r="GS26" s="47"/>
      <c r="GT26" s="47"/>
      <c r="GU26" s="47"/>
      <c r="GV26" s="47"/>
      <c r="GW26" s="47"/>
      <c r="GX26" s="47"/>
      <c r="GY26" s="47"/>
      <c r="GZ26" s="47"/>
      <c r="HA26" s="47"/>
      <c r="HB26" s="47"/>
      <c r="HC26" s="47"/>
      <c r="HD26" s="47"/>
      <c r="HE26" s="47"/>
      <c r="HF26" s="47"/>
      <c r="HG26" s="47"/>
      <c r="HH26" s="47"/>
      <c r="HI26" s="47"/>
      <c r="HJ26" s="47"/>
      <c r="HK26" s="47"/>
      <c r="HL26" s="47"/>
      <c r="HM26" s="47"/>
      <c r="HN26" s="47"/>
      <c r="HO26" s="47"/>
      <c r="HP26" s="47"/>
      <c r="HQ26" s="47"/>
      <c r="HR26" s="47"/>
      <c r="HS26" s="47"/>
      <c r="HT26" s="47"/>
      <c r="HU26" s="47"/>
      <c r="HV26" s="47"/>
      <c r="HW26" s="47"/>
      <c r="HX26" s="47"/>
      <c r="HY26" s="47"/>
      <c r="HZ26" s="47"/>
      <c r="IA26" s="47"/>
      <c r="IB26" s="47"/>
      <c r="IC26" s="47"/>
      <c r="ID26" s="47"/>
      <c r="IE26" s="47"/>
      <c r="IF26" s="47"/>
      <c r="IG26" s="47"/>
      <c r="IH26" s="47"/>
      <c r="II26" s="47"/>
      <c r="IJ26" s="47"/>
      <c r="IK26" s="47"/>
      <c r="IL26" s="47"/>
      <c r="IM26" s="47"/>
      <c r="IN26" s="47"/>
      <c r="IO26" s="47"/>
      <c r="IP26" s="47"/>
      <c r="IQ26" s="47"/>
      <c r="IR26" s="47"/>
      <c r="IS26" s="47"/>
      <c r="IT26" s="47"/>
      <c r="IU26" s="47"/>
    </row>
    <row r="27" spans="1:25" s="42" customFormat="1" ht="4.5" customHeight="1" thickBot="1">
      <c r="A27" s="250"/>
      <c r="B27" s="251"/>
      <c r="C27" s="251"/>
      <c r="D27" s="251"/>
      <c r="E27" s="251"/>
      <c r="F27" s="251"/>
      <c r="G27" s="251"/>
      <c r="H27" s="252"/>
      <c r="I27" s="252"/>
      <c r="J27" s="252"/>
      <c r="K27" s="252"/>
      <c r="L27" s="252"/>
      <c r="M27" s="252"/>
      <c r="N27" s="252"/>
      <c r="O27" s="252"/>
      <c r="P27" s="252"/>
      <c r="Q27" s="252"/>
      <c r="R27" s="251"/>
      <c r="S27" s="252"/>
      <c r="T27" s="252"/>
      <c r="U27" s="252"/>
      <c r="V27" s="251"/>
      <c r="W27" s="252"/>
      <c r="X27" s="252"/>
      <c r="Y27" s="253"/>
    </row>
    <row r="28" spans="1:24" s="42" customFormat="1" ht="3" customHeight="1">
      <c r="A28" s="45"/>
      <c r="B28" s="48"/>
      <c r="C28" s="48"/>
      <c r="D28" s="48"/>
      <c r="E28" s="48"/>
      <c r="F28" s="48"/>
      <c r="G28" s="48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8"/>
      <c r="S28" s="49"/>
      <c r="T28" s="49"/>
      <c r="U28" s="49"/>
      <c r="V28" s="48"/>
      <c r="W28" s="49"/>
      <c r="X28" s="49"/>
    </row>
    <row r="29" spans="1:25" s="42" customFormat="1" ht="13.5" customHeight="1">
      <c r="A29" s="50" t="s">
        <v>274</v>
      </c>
      <c r="B29" s="40"/>
      <c r="C29" s="40"/>
      <c r="D29" s="40"/>
      <c r="E29" s="40"/>
      <c r="F29" s="40"/>
      <c r="G29" s="40"/>
      <c r="H29" s="41"/>
      <c r="I29" s="40"/>
      <c r="J29" s="41"/>
      <c r="K29" s="41"/>
      <c r="L29" s="41"/>
      <c r="N29" s="51" t="s">
        <v>141</v>
      </c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</row>
    <row r="30" spans="1:25" s="42" customFormat="1" ht="12.75" customHeight="1">
      <c r="A30" s="51" t="s">
        <v>122</v>
      </c>
      <c r="B30" s="40"/>
      <c r="C30" s="40"/>
      <c r="D30" s="40"/>
      <c r="E30" s="40"/>
      <c r="F30" s="40"/>
      <c r="G30" s="40"/>
      <c r="H30" s="41"/>
      <c r="I30" s="40"/>
      <c r="J30" s="41"/>
      <c r="K30" s="41"/>
      <c r="L30" s="41"/>
      <c r="N30" s="52" t="s">
        <v>125</v>
      </c>
      <c r="O30" s="53"/>
      <c r="P30" s="52"/>
      <c r="Q30" s="53"/>
      <c r="R30" s="53"/>
      <c r="S30" s="41"/>
      <c r="T30" s="41"/>
      <c r="U30" s="41"/>
      <c r="V30" s="41"/>
      <c r="W30" s="41"/>
      <c r="X30" s="41"/>
      <c r="Y30" s="41"/>
    </row>
    <row r="31" spans="1:25" s="56" customFormat="1" ht="9.75" customHeight="1">
      <c r="A31" s="54"/>
      <c r="B31" s="55"/>
      <c r="C31" s="55"/>
      <c r="D31" s="55"/>
      <c r="E31" s="55"/>
      <c r="F31" s="55"/>
      <c r="G31" s="55"/>
      <c r="H31" s="54"/>
      <c r="I31" s="55"/>
      <c r="J31" s="54"/>
      <c r="K31" s="54"/>
      <c r="L31" s="54"/>
      <c r="M31" s="52"/>
      <c r="N31" s="53"/>
      <c r="O31" s="53"/>
      <c r="P31" s="52"/>
      <c r="Q31" s="53"/>
      <c r="R31" s="53"/>
      <c r="S31" s="54"/>
      <c r="T31" s="54"/>
      <c r="U31" s="54"/>
      <c r="V31" s="54"/>
      <c r="W31" s="54"/>
      <c r="X31" s="54"/>
      <c r="Y31" s="54"/>
    </row>
    <row r="32" spans="1:25" s="56" customFormat="1" ht="15.75">
      <c r="A32" s="54"/>
      <c r="B32" s="284"/>
      <c r="C32" s="284"/>
      <c r="D32" s="284"/>
      <c r="E32" s="284"/>
      <c r="F32" s="284"/>
      <c r="G32" s="284"/>
      <c r="H32" s="285"/>
      <c r="I32" s="284"/>
      <c r="J32" s="285"/>
      <c r="K32" s="285"/>
      <c r="L32" s="285"/>
      <c r="M32" s="285"/>
      <c r="N32" s="285"/>
      <c r="O32" s="285"/>
      <c r="P32" s="285"/>
      <c r="Q32" s="285"/>
      <c r="R32" s="285"/>
      <c r="S32" s="285"/>
      <c r="T32" s="285"/>
      <c r="U32" s="285"/>
      <c r="V32" s="285"/>
      <c r="W32" s="285"/>
      <c r="X32" s="285"/>
      <c r="Y32" s="54"/>
    </row>
  </sheetData>
  <sheetProtection/>
  <mergeCells count="2">
    <mergeCell ref="R6:U6"/>
    <mergeCell ref="A6:A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AK25"/>
  <sheetViews>
    <sheetView zoomScaleSheetLayoutView="100" zoomScalePageLayoutView="0" workbookViewId="0" topLeftCell="M1">
      <selection activeCell="AH17" sqref="AH17"/>
    </sheetView>
  </sheetViews>
  <sheetFormatPr defaultColWidth="8.88671875" defaultRowHeight="13.5"/>
  <cols>
    <col min="1" max="1" width="9.6640625" style="181" customWidth="1"/>
    <col min="2" max="2" width="5.88671875" style="242" customWidth="1"/>
    <col min="3" max="5" width="5.88671875" style="181" customWidth="1"/>
    <col min="6" max="8" width="8.10546875" style="181" customWidth="1"/>
    <col min="9" max="9" width="8.4453125" style="181" customWidth="1"/>
    <col min="10" max="12" width="9.4453125" style="181" customWidth="1"/>
    <col min="13" max="15" width="9.4453125" style="243" customWidth="1"/>
    <col min="16" max="16" width="10.3359375" style="244" customWidth="1"/>
    <col min="17" max="17" width="8.4453125" style="181" customWidth="1"/>
    <col min="18" max="18" width="8.3359375" style="242" customWidth="1"/>
    <col min="19" max="19" width="7.5546875" style="181" customWidth="1"/>
    <col min="20" max="20" width="8.21484375" style="181" customWidth="1"/>
    <col min="21" max="21" width="10.5546875" style="181" customWidth="1"/>
    <col min="22" max="22" width="9.10546875" style="181" customWidth="1"/>
    <col min="23" max="23" width="10.10546875" style="181" customWidth="1"/>
    <col min="24" max="25" width="6.88671875" style="181" customWidth="1"/>
    <col min="26" max="26" width="8.5546875" style="181" bestFit="1" customWidth="1"/>
    <col min="27" max="27" width="7.3359375" style="181" customWidth="1"/>
    <col min="28" max="28" width="6.6640625" style="181" customWidth="1"/>
    <col min="29" max="30" width="6.88671875" style="181" customWidth="1"/>
    <col min="31" max="31" width="7.5546875" style="243" customWidth="1"/>
    <col min="32" max="35" width="6.6640625" style="243" customWidth="1"/>
    <col min="36" max="36" width="9.5546875" style="244" customWidth="1"/>
    <col min="37" max="16384" width="8.88671875" style="243" customWidth="1"/>
  </cols>
  <sheetData>
    <row r="1" spans="1:36" s="230" customFormat="1" ht="11.25">
      <c r="A1" s="227" t="s">
        <v>116</v>
      </c>
      <c r="B1" s="228"/>
      <c r="C1" s="229"/>
      <c r="D1" s="229"/>
      <c r="E1" s="229"/>
      <c r="F1" s="229"/>
      <c r="G1" s="229"/>
      <c r="H1" s="229"/>
      <c r="I1" s="229"/>
      <c r="J1" s="229"/>
      <c r="K1" s="229"/>
      <c r="L1" s="229"/>
      <c r="P1" s="231" t="s">
        <v>89</v>
      </c>
      <c r="Q1" s="232" t="s">
        <v>88</v>
      </c>
      <c r="R1" s="228"/>
      <c r="S1" s="229"/>
      <c r="T1" s="229"/>
      <c r="U1" s="229"/>
      <c r="V1" s="229"/>
      <c r="W1" s="229"/>
      <c r="X1" s="229"/>
      <c r="Y1" s="229"/>
      <c r="Z1" s="229"/>
      <c r="AA1" s="229"/>
      <c r="AB1" s="229"/>
      <c r="AC1" s="229"/>
      <c r="AD1" s="229"/>
      <c r="AJ1" s="231" t="s">
        <v>90</v>
      </c>
    </row>
    <row r="2" spans="1:36" s="87" customFormat="1" ht="10.5" customHeight="1">
      <c r="A2" s="233"/>
      <c r="B2" s="234"/>
      <c r="C2" s="85"/>
      <c r="D2" s="85"/>
      <c r="E2" s="85"/>
      <c r="F2" s="85"/>
      <c r="G2" s="85"/>
      <c r="H2" s="85"/>
      <c r="I2" s="85"/>
      <c r="J2" s="85"/>
      <c r="K2" s="85"/>
      <c r="L2" s="85"/>
      <c r="P2" s="88"/>
      <c r="Q2" s="233"/>
      <c r="R2" s="234"/>
      <c r="S2" s="85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J2" s="88"/>
    </row>
    <row r="3" spans="1:36" s="236" customFormat="1" ht="30.75" customHeight="1">
      <c r="A3" s="235" t="s">
        <v>181</v>
      </c>
      <c r="B3" s="235"/>
      <c r="C3" s="235"/>
      <c r="D3" s="235"/>
      <c r="E3" s="235"/>
      <c r="F3" s="235"/>
      <c r="G3" s="235"/>
      <c r="H3" s="235"/>
      <c r="I3" s="235"/>
      <c r="J3" s="694" t="s">
        <v>182</v>
      </c>
      <c r="K3" s="694"/>
      <c r="L3" s="694"/>
      <c r="M3" s="694"/>
      <c r="N3" s="694"/>
      <c r="O3" s="694"/>
      <c r="P3" s="694"/>
      <c r="Q3" s="235" t="s">
        <v>183</v>
      </c>
      <c r="R3" s="235"/>
      <c r="S3" s="235"/>
      <c r="T3" s="235"/>
      <c r="U3" s="235"/>
      <c r="V3" s="235"/>
      <c r="W3" s="235"/>
      <c r="X3" s="694" t="s">
        <v>184</v>
      </c>
      <c r="Y3" s="694"/>
      <c r="Z3" s="694"/>
      <c r="AA3" s="694"/>
      <c r="AB3" s="694"/>
      <c r="AC3" s="694"/>
      <c r="AD3" s="694"/>
      <c r="AE3" s="694"/>
      <c r="AF3" s="694"/>
      <c r="AG3" s="694"/>
      <c r="AH3" s="694"/>
      <c r="AI3" s="694"/>
      <c r="AJ3" s="694"/>
    </row>
    <row r="4" spans="1:36" s="240" customFormat="1" ht="10.5" customHeight="1">
      <c r="A4" s="234"/>
      <c r="B4" s="237"/>
      <c r="C4" s="237"/>
      <c r="D4" s="237"/>
      <c r="E4" s="237"/>
      <c r="F4" s="237"/>
      <c r="G4" s="237"/>
      <c r="H4" s="234"/>
      <c r="I4" s="237"/>
      <c r="J4" s="234"/>
      <c r="K4" s="237"/>
      <c r="L4" s="237"/>
      <c r="M4" s="238"/>
      <c r="N4" s="238"/>
      <c r="O4" s="238"/>
      <c r="P4" s="239"/>
      <c r="Q4" s="234"/>
      <c r="R4" s="237"/>
      <c r="S4" s="237"/>
      <c r="T4" s="237"/>
      <c r="U4" s="237"/>
      <c r="V4" s="237"/>
      <c r="W4" s="237"/>
      <c r="X4" s="234"/>
      <c r="Y4" s="234"/>
      <c r="Z4" s="237"/>
      <c r="AA4" s="237"/>
      <c r="AB4" s="237"/>
      <c r="AC4" s="237"/>
      <c r="AD4" s="237"/>
      <c r="AE4" s="238"/>
      <c r="AF4" s="238"/>
      <c r="AG4" s="238"/>
      <c r="AH4" s="238"/>
      <c r="AI4" s="238"/>
      <c r="AJ4" s="239"/>
    </row>
    <row r="5" spans="1:36" s="149" customFormat="1" ht="15.75" thickBot="1">
      <c r="A5" s="241" t="s">
        <v>384</v>
      </c>
      <c r="B5" s="156"/>
      <c r="P5" s="157" t="s">
        <v>91</v>
      </c>
      <c r="Q5" s="241" t="s">
        <v>385</v>
      </c>
      <c r="R5" s="156"/>
      <c r="AJ5" s="157" t="s">
        <v>91</v>
      </c>
    </row>
    <row r="6" spans="1:36" s="148" customFormat="1" ht="15.75" customHeight="1">
      <c r="A6" s="695" t="s">
        <v>210</v>
      </c>
      <c r="B6" s="681" t="s">
        <v>386</v>
      </c>
      <c r="C6" s="682"/>
      <c r="D6" s="682"/>
      <c r="E6" s="683"/>
      <c r="F6" s="681" t="s">
        <v>387</v>
      </c>
      <c r="G6" s="682"/>
      <c r="H6" s="682"/>
      <c r="I6" s="683"/>
      <c r="J6" s="698" t="s">
        <v>446</v>
      </c>
      <c r="K6" s="682"/>
      <c r="L6" s="682"/>
      <c r="M6" s="682"/>
      <c r="N6" s="682"/>
      <c r="O6" s="683"/>
      <c r="P6" s="681" t="s">
        <v>193</v>
      </c>
      <c r="Q6" s="695" t="s">
        <v>211</v>
      </c>
      <c r="R6" s="681" t="s">
        <v>388</v>
      </c>
      <c r="S6" s="682"/>
      <c r="T6" s="699" t="s">
        <v>389</v>
      </c>
      <c r="U6" s="681" t="s">
        <v>390</v>
      </c>
      <c r="V6" s="682"/>
      <c r="W6" s="683"/>
      <c r="X6" s="681" t="s">
        <v>391</v>
      </c>
      <c r="Y6" s="682"/>
      <c r="Z6" s="682"/>
      <c r="AA6" s="682"/>
      <c r="AB6" s="682"/>
      <c r="AC6" s="682"/>
      <c r="AD6" s="682"/>
      <c r="AE6" s="682"/>
      <c r="AF6" s="682"/>
      <c r="AG6" s="682"/>
      <c r="AH6" s="682"/>
      <c r="AI6" s="682"/>
      <c r="AJ6" s="681" t="s">
        <v>209</v>
      </c>
    </row>
    <row r="7" spans="1:36" s="148" customFormat="1" ht="15.75" customHeight="1">
      <c r="A7" s="696"/>
      <c r="B7" s="686" t="s">
        <v>29</v>
      </c>
      <c r="C7" s="687"/>
      <c r="D7" s="687"/>
      <c r="E7" s="688"/>
      <c r="F7" s="686" t="s">
        <v>186</v>
      </c>
      <c r="G7" s="687"/>
      <c r="H7" s="687"/>
      <c r="I7" s="688"/>
      <c r="J7" s="689" t="s">
        <v>187</v>
      </c>
      <c r="K7" s="690"/>
      <c r="L7" s="690"/>
      <c r="M7" s="690"/>
      <c r="N7" s="690"/>
      <c r="O7" s="691"/>
      <c r="P7" s="684"/>
      <c r="Q7" s="696"/>
      <c r="R7" s="692" t="s">
        <v>194</v>
      </c>
      <c r="S7" s="693"/>
      <c r="T7" s="700"/>
      <c r="U7" s="686" t="s">
        <v>198</v>
      </c>
      <c r="V7" s="687"/>
      <c r="W7" s="688"/>
      <c r="X7" s="686" t="s">
        <v>214</v>
      </c>
      <c r="Y7" s="687"/>
      <c r="Z7" s="687"/>
      <c r="AA7" s="687"/>
      <c r="AB7" s="687"/>
      <c r="AC7" s="687"/>
      <c r="AD7" s="687"/>
      <c r="AE7" s="687"/>
      <c r="AF7" s="687"/>
      <c r="AG7" s="687"/>
      <c r="AH7" s="687"/>
      <c r="AI7" s="687"/>
      <c r="AJ7" s="684"/>
    </row>
    <row r="8" spans="1:36" s="148" customFormat="1" ht="55.5" customHeight="1">
      <c r="A8" s="696"/>
      <c r="B8" s="471" t="s">
        <v>392</v>
      </c>
      <c r="C8" s="471" t="s">
        <v>393</v>
      </c>
      <c r="D8" s="471" t="s">
        <v>394</v>
      </c>
      <c r="E8" s="474" t="s">
        <v>108</v>
      </c>
      <c r="F8" s="686" t="s">
        <v>395</v>
      </c>
      <c r="G8" s="687"/>
      <c r="H8" s="688"/>
      <c r="I8" s="472" t="s">
        <v>396</v>
      </c>
      <c r="J8" s="475" t="s">
        <v>397</v>
      </c>
      <c r="K8" s="476" t="s">
        <v>92</v>
      </c>
      <c r="L8" s="475" t="s">
        <v>93</v>
      </c>
      <c r="M8" s="475" t="s">
        <v>94</v>
      </c>
      <c r="N8" s="477" t="s">
        <v>95</v>
      </c>
      <c r="O8" s="478" t="s">
        <v>398</v>
      </c>
      <c r="P8" s="684"/>
      <c r="Q8" s="696"/>
      <c r="R8" s="471" t="s">
        <v>399</v>
      </c>
      <c r="S8" s="471" t="s">
        <v>400</v>
      </c>
      <c r="T8" s="471"/>
      <c r="U8" s="473" t="s">
        <v>401</v>
      </c>
      <c r="V8" s="472" t="s">
        <v>402</v>
      </c>
      <c r="W8" s="472" t="s">
        <v>403</v>
      </c>
      <c r="X8" s="479" t="s">
        <v>404</v>
      </c>
      <c r="Y8" s="480" t="s">
        <v>117</v>
      </c>
      <c r="Z8" s="481" t="s">
        <v>96</v>
      </c>
      <c r="AA8" s="472" t="s">
        <v>97</v>
      </c>
      <c r="AB8" s="481" t="s">
        <v>215</v>
      </c>
      <c r="AC8" s="472" t="s">
        <v>98</v>
      </c>
      <c r="AD8" s="472" t="s">
        <v>405</v>
      </c>
      <c r="AE8" s="477" t="s">
        <v>406</v>
      </c>
      <c r="AF8" s="482" t="s">
        <v>99</v>
      </c>
      <c r="AG8" s="482" t="s">
        <v>447</v>
      </c>
      <c r="AH8" s="482" t="s">
        <v>217</v>
      </c>
      <c r="AI8" s="482" t="s">
        <v>407</v>
      </c>
      <c r="AJ8" s="684"/>
    </row>
    <row r="9" spans="1:36" s="148" customFormat="1" ht="59.25" customHeight="1">
      <c r="A9" s="697"/>
      <c r="B9" s="469" t="s">
        <v>100</v>
      </c>
      <c r="C9" s="469" t="s">
        <v>101</v>
      </c>
      <c r="D9" s="469" t="s">
        <v>102</v>
      </c>
      <c r="E9" s="469" t="s">
        <v>185</v>
      </c>
      <c r="F9" s="483" t="s">
        <v>408</v>
      </c>
      <c r="G9" s="484" t="s">
        <v>409</v>
      </c>
      <c r="H9" s="483" t="s">
        <v>410</v>
      </c>
      <c r="I9" s="470" t="s">
        <v>188</v>
      </c>
      <c r="J9" s="483" t="s">
        <v>189</v>
      </c>
      <c r="K9" s="485" t="s">
        <v>190</v>
      </c>
      <c r="L9" s="483" t="s">
        <v>103</v>
      </c>
      <c r="M9" s="486" t="s">
        <v>191</v>
      </c>
      <c r="N9" s="487" t="s">
        <v>192</v>
      </c>
      <c r="O9" s="487" t="s">
        <v>213</v>
      </c>
      <c r="P9" s="685"/>
      <c r="Q9" s="697"/>
      <c r="R9" s="469" t="s">
        <v>195</v>
      </c>
      <c r="S9" s="469" t="s">
        <v>196</v>
      </c>
      <c r="T9" s="469" t="s">
        <v>197</v>
      </c>
      <c r="U9" s="486" t="s">
        <v>199</v>
      </c>
      <c r="V9" s="470" t="s">
        <v>200</v>
      </c>
      <c r="W9" s="470" t="s">
        <v>201</v>
      </c>
      <c r="X9" s="488" t="s">
        <v>202</v>
      </c>
      <c r="Y9" s="489" t="s">
        <v>203</v>
      </c>
      <c r="Z9" s="490" t="s">
        <v>204</v>
      </c>
      <c r="AA9" s="470" t="s">
        <v>205</v>
      </c>
      <c r="AB9" s="485" t="s">
        <v>216</v>
      </c>
      <c r="AC9" s="470" t="s">
        <v>104</v>
      </c>
      <c r="AD9" s="470" t="s">
        <v>220</v>
      </c>
      <c r="AE9" s="488" t="s">
        <v>206</v>
      </c>
      <c r="AF9" s="491" t="s">
        <v>207</v>
      </c>
      <c r="AG9" s="488" t="s">
        <v>208</v>
      </c>
      <c r="AH9" s="488" t="s">
        <v>218</v>
      </c>
      <c r="AI9" s="488" t="s">
        <v>219</v>
      </c>
      <c r="AJ9" s="685"/>
    </row>
    <row r="10" spans="1:36" s="149" customFormat="1" ht="24" customHeight="1">
      <c r="A10" s="492">
        <v>2015</v>
      </c>
      <c r="B10" s="493">
        <v>0</v>
      </c>
      <c r="C10" s="493">
        <v>3</v>
      </c>
      <c r="D10" s="493">
        <v>1</v>
      </c>
      <c r="E10" s="493">
        <v>8</v>
      </c>
      <c r="F10" s="493">
        <v>0</v>
      </c>
      <c r="G10" s="494">
        <v>2</v>
      </c>
      <c r="H10" s="494">
        <v>0</v>
      </c>
      <c r="I10" s="493">
        <v>3</v>
      </c>
      <c r="J10" s="494">
        <v>0</v>
      </c>
      <c r="K10" s="494">
        <v>0</v>
      </c>
      <c r="L10" s="494">
        <v>2</v>
      </c>
      <c r="M10" s="493">
        <v>1</v>
      </c>
      <c r="N10" s="494">
        <v>0</v>
      </c>
      <c r="O10" s="494">
        <v>0</v>
      </c>
      <c r="P10" s="495">
        <v>2015</v>
      </c>
      <c r="Q10" s="496">
        <v>2015</v>
      </c>
      <c r="R10" s="413">
        <v>0</v>
      </c>
      <c r="S10" s="413">
        <v>0</v>
      </c>
      <c r="T10" s="413">
        <v>0</v>
      </c>
      <c r="U10" s="413">
        <v>2</v>
      </c>
      <c r="V10" s="413">
        <v>2</v>
      </c>
      <c r="W10" s="413">
        <v>0</v>
      </c>
      <c r="X10" s="413">
        <v>0</v>
      </c>
      <c r="Y10" s="413" t="s">
        <v>118</v>
      </c>
      <c r="Z10" s="413">
        <v>0</v>
      </c>
      <c r="AA10" s="493">
        <v>1</v>
      </c>
      <c r="AB10" s="413">
        <v>0</v>
      </c>
      <c r="AC10" s="413">
        <v>0</v>
      </c>
      <c r="AD10" s="413">
        <v>0</v>
      </c>
      <c r="AE10" s="493">
        <v>37</v>
      </c>
      <c r="AF10" s="413">
        <v>0</v>
      </c>
      <c r="AG10" s="493">
        <v>1</v>
      </c>
      <c r="AH10" s="493">
        <v>0</v>
      </c>
      <c r="AI10" s="493">
        <v>0</v>
      </c>
      <c r="AJ10" s="497">
        <v>2015</v>
      </c>
    </row>
    <row r="11" spans="1:36" s="149" customFormat="1" ht="24" customHeight="1">
      <c r="A11" s="492">
        <v>2016</v>
      </c>
      <c r="B11" s="493">
        <v>1</v>
      </c>
      <c r="C11" s="493">
        <v>1</v>
      </c>
      <c r="D11" s="493">
        <v>1</v>
      </c>
      <c r="E11" s="493">
        <v>8</v>
      </c>
      <c r="F11" s="493">
        <v>0</v>
      </c>
      <c r="G11" s="494">
        <v>2</v>
      </c>
      <c r="H11" s="494">
        <v>0</v>
      </c>
      <c r="I11" s="493">
        <v>3</v>
      </c>
      <c r="J11" s="494">
        <v>0</v>
      </c>
      <c r="K11" s="494">
        <v>0</v>
      </c>
      <c r="L11" s="494">
        <v>2</v>
      </c>
      <c r="M11" s="493">
        <v>1</v>
      </c>
      <c r="N11" s="494">
        <v>0</v>
      </c>
      <c r="O11" s="494">
        <v>0</v>
      </c>
      <c r="P11" s="495">
        <v>2016</v>
      </c>
      <c r="Q11" s="496">
        <v>2016</v>
      </c>
      <c r="R11" s="413">
        <v>0</v>
      </c>
      <c r="S11" s="413">
        <v>0</v>
      </c>
      <c r="T11" s="413">
        <v>0</v>
      </c>
      <c r="U11" s="413">
        <v>2</v>
      </c>
      <c r="V11" s="413">
        <v>3</v>
      </c>
      <c r="W11" s="413">
        <v>1</v>
      </c>
      <c r="X11" s="413">
        <v>0</v>
      </c>
      <c r="Y11" s="413">
        <v>0</v>
      </c>
      <c r="Z11" s="413">
        <v>0</v>
      </c>
      <c r="AA11" s="493">
        <v>0</v>
      </c>
      <c r="AB11" s="413">
        <v>0</v>
      </c>
      <c r="AC11" s="413">
        <v>0</v>
      </c>
      <c r="AD11" s="413">
        <v>0</v>
      </c>
      <c r="AE11" s="493">
        <v>40</v>
      </c>
      <c r="AF11" s="413">
        <v>0</v>
      </c>
      <c r="AG11" s="493">
        <v>1</v>
      </c>
      <c r="AH11" s="493">
        <v>0</v>
      </c>
      <c r="AI11" s="493">
        <v>0</v>
      </c>
      <c r="AJ11" s="497">
        <v>2016</v>
      </c>
    </row>
    <row r="12" spans="1:36" s="149" customFormat="1" ht="24" customHeight="1">
      <c r="A12" s="492">
        <v>2017</v>
      </c>
      <c r="B12" s="493">
        <v>1</v>
      </c>
      <c r="C12" s="493">
        <v>1</v>
      </c>
      <c r="D12" s="493">
        <v>2</v>
      </c>
      <c r="E12" s="493">
        <v>9</v>
      </c>
      <c r="F12" s="493">
        <v>0</v>
      </c>
      <c r="G12" s="494">
        <v>2</v>
      </c>
      <c r="H12" s="494">
        <v>0</v>
      </c>
      <c r="I12" s="493">
        <v>3</v>
      </c>
      <c r="J12" s="494">
        <v>0</v>
      </c>
      <c r="K12" s="494">
        <v>0</v>
      </c>
      <c r="L12" s="494">
        <v>2</v>
      </c>
      <c r="M12" s="493">
        <v>1</v>
      </c>
      <c r="N12" s="494">
        <v>0</v>
      </c>
      <c r="O12" s="494">
        <v>0</v>
      </c>
      <c r="P12" s="495">
        <v>2017</v>
      </c>
      <c r="Q12" s="496">
        <v>2017</v>
      </c>
      <c r="R12" s="413">
        <v>0</v>
      </c>
      <c r="S12" s="413">
        <v>0</v>
      </c>
      <c r="T12" s="413">
        <v>0</v>
      </c>
      <c r="U12" s="413">
        <v>2</v>
      </c>
      <c r="V12" s="413">
        <v>2</v>
      </c>
      <c r="W12" s="413">
        <v>1</v>
      </c>
      <c r="X12" s="413">
        <v>0</v>
      </c>
      <c r="Y12" s="413">
        <v>0</v>
      </c>
      <c r="Z12" s="413">
        <v>0</v>
      </c>
      <c r="AA12" s="493">
        <v>0</v>
      </c>
      <c r="AB12" s="413">
        <v>0</v>
      </c>
      <c r="AC12" s="413">
        <v>0</v>
      </c>
      <c r="AD12" s="413">
        <v>0</v>
      </c>
      <c r="AE12" s="493">
        <v>36</v>
      </c>
      <c r="AF12" s="413">
        <v>0</v>
      </c>
      <c r="AG12" s="493">
        <v>1</v>
      </c>
      <c r="AH12" s="493">
        <v>0</v>
      </c>
      <c r="AI12" s="493">
        <v>0</v>
      </c>
      <c r="AJ12" s="497">
        <v>2017</v>
      </c>
    </row>
    <row r="13" spans="1:36" s="149" customFormat="1" ht="24" customHeight="1">
      <c r="A13" s="492">
        <v>2018</v>
      </c>
      <c r="B13" s="493">
        <v>1</v>
      </c>
      <c r="C13" s="493">
        <v>1</v>
      </c>
      <c r="D13" s="493">
        <v>1</v>
      </c>
      <c r="E13" s="493">
        <v>11</v>
      </c>
      <c r="F13" s="493">
        <v>0</v>
      </c>
      <c r="G13" s="494">
        <v>2</v>
      </c>
      <c r="H13" s="494">
        <v>0</v>
      </c>
      <c r="I13" s="493">
        <v>3</v>
      </c>
      <c r="J13" s="494">
        <v>0</v>
      </c>
      <c r="K13" s="494">
        <v>0</v>
      </c>
      <c r="L13" s="494">
        <v>2</v>
      </c>
      <c r="M13" s="493">
        <v>1</v>
      </c>
      <c r="N13" s="494">
        <v>0</v>
      </c>
      <c r="O13" s="494">
        <v>0</v>
      </c>
      <c r="P13" s="495">
        <v>2018</v>
      </c>
      <c r="Q13" s="496">
        <v>2018</v>
      </c>
      <c r="R13" s="413">
        <v>0</v>
      </c>
      <c r="S13" s="413">
        <v>0</v>
      </c>
      <c r="T13" s="413">
        <v>0</v>
      </c>
      <c r="U13" s="413">
        <v>2</v>
      </c>
      <c r="V13" s="413">
        <v>2</v>
      </c>
      <c r="W13" s="413">
        <v>1</v>
      </c>
      <c r="X13" s="413">
        <v>0</v>
      </c>
      <c r="Y13" s="413">
        <v>0</v>
      </c>
      <c r="Z13" s="413">
        <v>0</v>
      </c>
      <c r="AA13" s="493">
        <v>0</v>
      </c>
      <c r="AB13" s="413">
        <v>0</v>
      </c>
      <c r="AC13" s="413">
        <v>0</v>
      </c>
      <c r="AD13" s="413">
        <v>0</v>
      </c>
      <c r="AE13" s="493">
        <v>40</v>
      </c>
      <c r="AF13" s="413">
        <v>0</v>
      </c>
      <c r="AG13" s="493">
        <v>1</v>
      </c>
      <c r="AH13" s="493">
        <v>0</v>
      </c>
      <c r="AI13" s="493">
        <v>0</v>
      </c>
      <c r="AJ13" s="497">
        <v>2018</v>
      </c>
    </row>
    <row r="14" spans="1:36" s="294" customFormat="1" ht="24" customHeight="1">
      <c r="A14" s="498">
        <v>2019</v>
      </c>
      <c r="B14" s="499">
        <v>1</v>
      </c>
      <c r="C14" s="499">
        <v>1</v>
      </c>
      <c r="D14" s="499">
        <v>3</v>
      </c>
      <c r="E14" s="499">
        <v>10</v>
      </c>
      <c r="F14" s="499">
        <v>0</v>
      </c>
      <c r="G14" s="500">
        <v>2</v>
      </c>
      <c r="H14" s="500">
        <v>0</v>
      </c>
      <c r="I14" s="499">
        <v>3</v>
      </c>
      <c r="J14" s="500">
        <v>0</v>
      </c>
      <c r="K14" s="500">
        <v>0</v>
      </c>
      <c r="L14" s="500">
        <v>2</v>
      </c>
      <c r="M14" s="499">
        <v>1</v>
      </c>
      <c r="N14" s="500">
        <v>0</v>
      </c>
      <c r="O14" s="500">
        <v>0</v>
      </c>
      <c r="P14" s="501">
        <v>2019</v>
      </c>
      <c r="Q14" s="502">
        <v>2019</v>
      </c>
      <c r="R14" s="503">
        <v>0</v>
      </c>
      <c r="S14" s="503">
        <v>0</v>
      </c>
      <c r="T14" s="503">
        <v>0</v>
      </c>
      <c r="U14" s="503">
        <v>2</v>
      </c>
      <c r="V14" s="503">
        <v>1</v>
      </c>
      <c r="W14" s="503">
        <v>6</v>
      </c>
      <c r="X14" s="503">
        <v>0</v>
      </c>
      <c r="Y14" s="503">
        <v>0</v>
      </c>
      <c r="Z14" s="503">
        <v>0</v>
      </c>
      <c r="AA14" s="503">
        <v>0</v>
      </c>
      <c r="AB14" s="503">
        <v>0</v>
      </c>
      <c r="AC14" s="503">
        <v>0</v>
      </c>
      <c r="AD14" s="503">
        <v>0</v>
      </c>
      <c r="AE14" s="499">
        <v>48</v>
      </c>
      <c r="AF14" s="503">
        <v>0</v>
      </c>
      <c r="AG14" s="503">
        <v>1</v>
      </c>
      <c r="AH14" s="503">
        <v>0</v>
      </c>
      <c r="AI14" s="503">
        <v>0</v>
      </c>
      <c r="AJ14" s="504">
        <v>2019</v>
      </c>
    </row>
    <row r="15" spans="1:36" s="149" customFormat="1" ht="3" customHeight="1" thickBot="1">
      <c r="A15" s="150"/>
      <c r="B15" s="151"/>
      <c r="C15" s="152"/>
      <c r="D15" s="152"/>
      <c r="E15" s="152"/>
      <c r="F15" s="152"/>
      <c r="G15" s="153"/>
      <c r="H15" s="153"/>
      <c r="I15" s="153"/>
      <c r="J15" s="151"/>
      <c r="K15" s="151"/>
      <c r="L15" s="151"/>
      <c r="M15" s="154"/>
      <c r="N15" s="154"/>
      <c r="O15" s="154"/>
      <c r="P15" s="155"/>
      <c r="Q15" s="150"/>
      <c r="R15" s="151"/>
      <c r="S15" s="152"/>
      <c r="T15" s="152"/>
      <c r="U15" s="152"/>
      <c r="V15" s="152"/>
      <c r="W15" s="152"/>
      <c r="X15" s="151"/>
      <c r="Y15" s="151"/>
      <c r="Z15" s="151"/>
      <c r="AA15" s="151"/>
      <c r="AB15" s="153"/>
      <c r="AC15" s="151"/>
      <c r="AD15" s="151"/>
      <c r="AE15" s="154"/>
      <c r="AF15" s="154"/>
      <c r="AG15" s="154"/>
      <c r="AH15" s="154"/>
      <c r="AI15" s="154"/>
      <c r="AJ15" s="155"/>
    </row>
    <row r="16" spans="2:36" s="149" customFormat="1" ht="3" customHeight="1">
      <c r="B16" s="156"/>
      <c r="C16" s="157"/>
      <c r="D16" s="157"/>
      <c r="E16" s="157"/>
      <c r="F16" s="157"/>
      <c r="J16" s="156"/>
      <c r="K16" s="156"/>
      <c r="L16" s="156"/>
      <c r="M16" s="158"/>
      <c r="N16" s="158"/>
      <c r="O16" s="158"/>
      <c r="P16" s="157"/>
      <c r="R16" s="156"/>
      <c r="S16" s="157"/>
      <c r="T16" s="157"/>
      <c r="U16" s="157"/>
      <c r="V16" s="157"/>
      <c r="W16" s="157"/>
      <c r="X16" s="156"/>
      <c r="Y16" s="156"/>
      <c r="Z16" s="156"/>
      <c r="AA16" s="156"/>
      <c r="AC16" s="156"/>
      <c r="AD16" s="156"/>
      <c r="AE16" s="158"/>
      <c r="AF16" s="158"/>
      <c r="AG16" s="158"/>
      <c r="AH16" s="158"/>
      <c r="AI16" s="158"/>
      <c r="AJ16" s="157"/>
    </row>
    <row r="17" spans="1:37" s="149" customFormat="1" ht="12.75" customHeight="1">
      <c r="A17" s="159" t="s">
        <v>105</v>
      </c>
      <c r="B17" s="160"/>
      <c r="C17" s="160"/>
      <c r="D17" s="160"/>
      <c r="E17" s="160"/>
      <c r="F17" s="160"/>
      <c r="G17" s="161"/>
      <c r="H17" s="161"/>
      <c r="I17" s="161"/>
      <c r="J17" s="162" t="s">
        <v>223</v>
      </c>
      <c r="K17" s="161"/>
      <c r="L17" s="161"/>
      <c r="M17" s="158"/>
      <c r="N17" s="158"/>
      <c r="O17" s="158"/>
      <c r="P17" s="163"/>
      <c r="Q17" s="159" t="s">
        <v>105</v>
      </c>
      <c r="R17" s="156"/>
      <c r="S17" s="157"/>
      <c r="T17" s="157"/>
      <c r="U17" s="157"/>
      <c r="V17" s="157"/>
      <c r="W17" s="157"/>
      <c r="X17" s="162"/>
      <c r="Y17" s="162" t="s">
        <v>223</v>
      </c>
      <c r="Z17" s="156"/>
      <c r="AA17" s="156"/>
      <c r="AC17" s="156"/>
      <c r="AD17" s="156"/>
      <c r="AE17" s="158"/>
      <c r="AF17" s="158"/>
      <c r="AG17" s="158"/>
      <c r="AH17" s="158"/>
      <c r="AI17" s="158"/>
      <c r="AJ17" s="157"/>
      <c r="AK17" s="163"/>
    </row>
    <row r="18" spans="1:37" s="149" customFormat="1" ht="12.75" customHeight="1">
      <c r="A18" s="159" t="s">
        <v>106</v>
      </c>
      <c r="B18" s="160"/>
      <c r="C18" s="160"/>
      <c r="D18" s="160"/>
      <c r="E18" s="160"/>
      <c r="F18" s="160"/>
      <c r="G18" s="161"/>
      <c r="H18" s="161"/>
      <c r="I18" s="161"/>
      <c r="J18" s="162" t="s">
        <v>224</v>
      </c>
      <c r="K18" s="161"/>
      <c r="L18" s="161"/>
      <c r="M18" s="158"/>
      <c r="N18" s="158"/>
      <c r="O18" s="158"/>
      <c r="P18" s="163"/>
      <c r="Q18" s="159" t="s">
        <v>106</v>
      </c>
      <c r="R18" s="156"/>
      <c r="S18" s="157"/>
      <c r="T18" s="157"/>
      <c r="U18" s="157"/>
      <c r="V18" s="157"/>
      <c r="W18" s="157"/>
      <c r="X18" s="162"/>
      <c r="Y18" s="162" t="s">
        <v>224</v>
      </c>
      <c r="Z18" s="156"/>
      <c r="AA18" s="156"/>
      <c r="AC18" s="156"/>
      <c r="AD18" s="156"/>
      <c r="AE18" s="158"/>
      <c r="AF18" s="158"/>
      <c r="AG18" s="158"/>
      <c r="AH18" s="158"/>
      <c r="AI18" s="158"/>
      <c r="AJ18" s="157"/>
      <c r="AK18" s="163"/>
    </row>
    <row r="19" spans="1:37" s="149" customFormat="1" ht="12.75" customHeight="1">
      <c r="A19" s="159" t="s">
        <v>107</v>
      </c>
      <c r="B19" s="160"/>
      <c r="C19" s="160"/>
      <c r="D19" s="160"/>
      <c r="E19" s="160"/>
      <c r="F19" s="160"/>
      <c r="G19" s="161"/>
      <c r="H19" s="161"/>
      <c r="I19" s="161"/>
      <c r="J19" s="162" t="s">
        <v>225</v>
      </c>
      <c r="K19" s="161"/>
      <c r="L19" s="161"/>
      <c r="M19" s="158"/>
      <c r="N19" s="158"/>
      <c r="O19" s="158"/>
      <c r="P19" s="163"/>
      <c r="Q19" s="159" t="s">
        <v>107</v>
      </c>
      <c r="R19" s="156"/>
      <c r="S19" s="157"/>
      <c r="T19" s="157"/>
      <c r="U19" s="157"/>
      <c r="V19" s="157"/>
      <c r="W19" s="157"/>
      <c r="X19" s="181"/>
      <c r="Y19" s="162" t="s">
        <v>225</v>
      </c>
      <c r="Z19" s="156"/>
      <c r="AA19" s="156"/>
      <c r="AC19" s="156"/>
      <c r="AD19" s="156"/>
      <c r="AE19" s="158"/>
      <c r="AF19" s="158"/>
      <c r="AG19" s="158"/>
      <c r="AH19" s="158"/>
      <c r="AI19" s="158"/>
      <c r="AJ19" s="157"/>
      <c r="AK19" s="163"/>
    </row>
    <row r="20" spans="1:37" s="149" customFormat="1" ht="12.75" customHeight="1">
      <c r="A20" s="159" t="s">
        <v>212</v>
      </c>
      <c r="B20" s="160"/>
      <c r="C20" s="160"/>
      <c r="D20" s="160"/>
      <c r="E20" s="160"/>
      <c r="F20" s="160"/>
      <c r="G20" s="161"/>
      <c r="H20" s="161"/>
      <c r="I20" s="161"/>
      <c r="J20" s="162" t="s">
        <v>226</v>
      </c>
      <c r="K20" s="161"/>
      <c r="L20" s="161"/>
      <c r="M20" s="158"/>
      <c r="N20" s="158"/>
      <c r="O20" s="158"/>
      <c r="P20" s="163"/>
      <c r="Q20" s="159" t="s">
        <v>212</v>
      </c>
      <c r="R20" s="156"/>
      <c r="S20" s="157"/>
      <c r="T20" s="157"/>
      <c r="U20" s="157"/>
      <c r="V20" s="157"/>
      <c r="W20" s="157"/>
      <c r="X20" s="181"/>
      <c r="Y20" s="162" t="s">
        <v>226</v>
      </c>
      <c r="Z20" s="156"/>
      <c r="AA20" s="156"/>
      <c r="AC20" s="156"/>
      <c r="AD20" s="156"/>
      <c r="AE20" s="158"/>
      <c r="AF20" s="158"/>
      <c r="AG20" s="158"/>
      <c r="AH20" s="158"/>
      <c r="AI20" s="158"/>
      <c r="AJ20" s="157"/>
      <c r="AK20" s="163"/>
    </row>
    <row r="21" spans="1:37" s="149" customFormat="1" ht="12.75" customHeight="1">
      <c r="A21" s="159" t="s">
        <v>221</v>
      </c>
      <c r="B21" s="160"/>
      <c r="C21" s="160"/>
      <c r="D21" s="160"/>
      <c r="E21" s="160"/>
      <c r="F21" s="160"/>
      <c r="G21" s="161"/>
      <c r="H21" s="161"/>
      <c r="I21" s="161"/>
      <c r="J21" s="162" t="s">
        <v>227</v>
      </c>
      <c r="K21" s="161"/>
      <c r="L21" s="161"/>
      <c r="M21" s="158"/>
      <c r="N21" s="158"/>
      <c r="O21" s="158"/>
      <c r="P21" s="163"/>
      <c r="Q21" s="159" t="s">
        <v>221</v>
      </c>
      <c r="R21" s="156"/>
      <c r="S21" s="157"/>
      <c r="T21" s="157"/>
      <c r="U21" s="157"/>
      <c r="V21" s="157"/>
      <c r="W21" s="157"/>
      <c r="X21" s="181"/>
      <c r="Y21" s="162" t="s">
        <v>227</v>
      </c>
      <c r="Z21" s="156"/>
      <c r="AA21" s="156"/>
      <c r="AC21" s="156"/>
      <c r="AD21" s="156"/>
      <c r="AE21" s="158"/>
      <c r="AF21" s="158"/>
      <c r="AG21" s="158"/>
      <c r="AH21" s="158"/>
      <c r="AI21" s="158"/>
      <c r="AJ21" s="157"/>
      <c r="AK21" s="163"/>
    </row>
    <row r="22" spans="1:37" s="149" customFormat="1" ht="12.75" customHeight="1">
      <c r="A22" s="159" t="s">
        <v>222</v>
      </c>
      <c r="B22" s="160"/>
      <c r="C22" s="160"/>
      <c r="D22" s="160"/>
      <c r="E22" s="160"/>
      <c r="F22" s="160"/>
      <c r="G22" s="161"/>
      <c r="H22" s="161"/>
      <c r="I22" s="161"/>
      <c r="J22" s="162" t="s">
        <v>228</v>
      </c>
      <c r="K22" s="161"/>
      <c r="L22" s="161"/>
      <c r="M22" s="158"/>
      <c r="N22" s="158"/>
      <c r="O22" s="158"/>
      <c r="P22" s="163"/>
      <c r="Q22" s="159" t="s">
        <v>222</v>
      </c>
      <c r="R22" s="156"/>
      <c r="S22" s="157"/>
      <c r="T22" s="157"/>
      <c r="U22" s="157"/>
      <c r="V22" s="157"/>
      <c r="W22" s="157"/>
      <c r="X22" s="181"/>
      <c r="Y22" s="162" t="s">
        <v>228</v>
      </c>
      <c r="Z22" s="156"/>
      <c r="AA22" s="156"/>
      <c r="AC22" s="156"/>
      <c r="AD22" s="156"/>
      <c r="AE22" s="158"/>
      <c r="AF22" s="158"/>
      <c r="AG22" s="158"/>
      <c r="AH22" s="158"/>
      <c r="AI22" s="158"/>
      <c r="AJ22" s="157"/>
      <c r="AK22" s="163"/>
    </row>
    <row r="23" spans="1:36" s="87" customFormat="1" ht="12.75" customHeight="1">
      <c r="A23" s="86" t="s">
        <v>82</v>
      </c>
      <c r="B23" s="86"/>
      <c r="C23" s="86"/>
      <c r="D23" s="86"/>
      <c r="E23" s="86"/>
      <c r="F23" s="85"/>
      <c r="G23" s="85"/>
      <c r="H23" s="85"/>
      <c r="J23" s="86" t="s">
        <v>35</v>
      </c>
      <c r="K23" s="85"/>
      <c r="L23" s="89"/>
      <c r="M23" s="89"/>
      <c r="N23" s="89"/>
      <c r="O23" s="88"/>
      <c r="Q23" s="86" t="s">
        <v>82</v>
      </c>
      <c r="R23" s="86"/>
      <c r="S23" s="86"/>
      <c r="T23" s="86"/>
      <c r="U23" s="86"/>
      <c r="V23" s="86"/>
      <c r="W23" s="86"/>
      <c r="X23" s="86"/>
      <c r="Y23" s="86" t="s">
        <v>35</v>
      </c>
      <c r="Z23" s="85"/>
      <c r="AA23" s="85"/>
      <c r="AB23" s="85"/>
      <c r="AC23" s="85"/>
      <c r="AD23" s="85"/>
      <c r="AE23" s="85"/>
      <c r="AF23" s="89"/>
      <c r="AG23" s="89"/>
      <c r="AH23" s="89"/>
      <c r="AI23" s="89"/>
      <c r="AJ23" s="88"/>
    </row>
    <row r="24" spans="17:36" ht="15.75">
      <c r="Q24" s="164"/>
      <c r="R24" s="160"/>
      <c r="S24" s="160"/>
      <c r="T24" s="160"/>
      <c r="U24" s="160"/>
      <c r="V24" s="160"/>
      <c r="W24" s="161"/>
      <c r="Z24" s="161"/>
      <c r="AA24" s="162"/>
      <c r="AB24" s="161"/>
      <c r="AC24" s="161"/>
      <c r="AD24" s="161"/>
      <c r="AE24" s="158"/>
      <c r="AF24" s="158"/>
      <c r="AG24" s="158"/>
      <c r="AH24" s="158"/>
      <c r="AI24" s="158"/>
      <c r="AJ24" s="158"/>
    </row>
    <row r="25" ht="15.75">
      <c r="Q25" s="164"/>
    </row>
  </sheetData>
  <sheetProtection/>
  <mergeCells count="20">
    <mergeCell ref="J3:P3"/>
    <mergeCell ref="X3:AJ3"/>
    <mergeCell ref="A6:A9"/>
    <mergeCell ref="B6:E6"/>
    <mergeCell ref="F6:I6"/>
    <mergeCell ref="J6:O6"/>
    <mergeCell ref="P6:P9"/>
    <mergeCell ref="Q6:Q9"/>
    <mergeCell ref="R6:S6"/>
    <mergeCell ref="T6:T7"/>
    <mergeCell ref="U6:W6"/>
    <mergeCell ref="X6:AI6"/>
    <mergeCell ref="AJ6:AJ9"/>
    <mergeCell ref="B7:E7"/>
    <mergeCell ref="F7:I7"/>
    <mergeCell ref="J7:O7"/>
    <mergeCell ref="R7:S7"/>
    <mergeCell ref="U7:W7"/>
    <mergeCell ref="X7:AI7"/>
    <mergeCell ref="F8:H8"/>
  </mergeCells>
  <printOptions horizontalCentered="1"/>
  <pageMargins left="0.984251968503937" right="0.984251968503937" top="0.5905511811023623" bottom="0.5905511811023623" header="0" footer="0"/>
  <pageSetup fitToWidth="2" horizontalDpi="600" verticalDpi="600" orientation="portrait" pageOrder="overThenDown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44"/>
  <sheetViews>
    <sheetView zoomScalePageLayoutView="0" workbookViewId="0" topLeftCell="A1">
      <selection activeCell="G22" sqref="G22"/>
    </sheetView>
  </sheetViews>
  <sheetFormatPr defaultColWidth="7.99609375" defaultRowHeight="13.5"/>
  <cols>
    <col min="1" max="3" width="10.77734375" style="225" customWidth="1"/>
    <col min="4" max="6" width="10.77734375" style="226" customWidth="1"/>
    <col min="7" max="8" width="10.77734375" style="225" customWidth="1"/>
    <col min="9" max="16384" width="7.99609375" style="225" customWidth="1"/>
  </cols>
  <sheetData>
    <row r="1" spans="1:8" s="195" customFormat="1" ht="11.25">
      <c r="A1" s="22" t="s">
        <v>115</v>
      </c>
      <c r="B1" s="192"/>
      <c r="C1" s="192"/>
      <c r="D1" s="193"/>
      <c r="E1" s="193"/>
      <c r="F1" s="193"/>
      <c r="G1" s="194"/>
      <c r="H1" s="30" t="s">
        <v>33</v>
      </c>
    </row>
    <row r="2" spans="1:8" s="199" customFormat="1" ht="6.75" customHeight="1">
      <c r="A2" s="196"/>
      <c r="B2" s="196"/>
      <c r="C2" s="196"/>
      <c r="D2" s="197"/>
      <c r="E2" s="197"/>
      <c r="F2" s="197"/>
      <c r="G2" s="197"/>
      <c r="H2" s="198"/>
    </row>
    <row r="3" spans="1:9" s="201" customFormat="1" ht="23.25">
      <c r="A3" s="709" t="s">
        <v>229</v>
      </c>
      <c r="B3" s="709"/>
      <c r="C3" s="709"/>
      <c r="D3" s="709"/>
      <c r="E3" s="709" t="s">
        <v>230</v>
      </c>
      <c r="F3" s="709"/>
      <c r="G3" s="709"/>
      <c r="H3" s="709"/>
      <c r="I3" s="200"/>
    </row>
    <row r="4" spans="1:9" s="205" customFormat="1" ht="20.25">
      <c r="A4" s="710"/>
      <c r="B4" s="710"/>
      <c r="C4" s="710"/>
      <c r="D4" s="710"/>
      <c r="E4" s="203"/>
      <c r="F4" s="202"/>
      <c r="G4" s="202"/>
      <c r="H4" s="202"/>
      <c r="I4" s="204"/>
    </row>
    <row r="5" spans="1:8" s="199" customFormat="1" ht="6.75" customHeight="1">
      <c r="A5" s="206"/>
      <c r="B5" s="206"/>
      <c r="C5" s="206"/>
      <c r="D5" s="197"/>
      <c r="E5" s="701"/>
      <c r="F5" s="207"/>
      <c r="G5" s="208"/>
      <c r="H5" s="209"/>
    </row>
    <row r="6" spans="1:8" s="199" customFormat="1" ht="16.5" thickBot="1">
      <c r="A6" s="210" t="s">
        <v>81</v>
      </c>
      <c r="B6" s="210"/>
      <c r="C6" s="210"/>
      <c r="D6" s="210"/>
      <c r="E6" s="210"/>
      <c r="F6" s="210"/>
      <c r="G6" s="210"/>
      <c r="H6" s="211" t="s">
        <v>34</v>
      </c>
    </row>
    <row r="7" spans="1:8" s="212" customFormat="1" ht="23.25" customHeight="1">
      <c r="A7" s="715" t="s">
        <v>142</v>
      </c>
      <c r="B7" s="702" t="s">
        <v>411</v>
      </c>
      <c r="C7" s="705" t="s">
        <v>412</v>
      </c>
      <c r="D7" s="706"/>
      <c r="E7" s="723" t="s">
        <v>232</v>
      </c>
      <c r="F7" s="723"/>
      <c r="G7" s="724"/>
      <c r="H7" s="711" t="s">
        <v>27</v>
      </c>
    </row>
    <row r="8" spans="1:8" s="212" customFormat="1" ht="23.25" customHeight="1">
      <c r="A8" s="716"/>
      <c r="B8" s="703"/>
      <c r="C8" s="505"/>
      <c r="D8" s="506" t="s">
        <v>413</v>
      </c>
      <c r="E8" s="725" t="s">
        <v>38</v>
      </c>
      <c r="F8" s="726"/>
      <c r="G8" s="507" t="s">
        <v>414</v>
      </c>
      <c r="H8" s="712"/>
    </row>
    <row r="9" spans="1:8" s="212" customFormat="1" ht="23.25" customHeight="1">
      <c r="A9" s="716"/>
      <c r="B9" s="703" t="s">
        <v>231</v>
      </c>
      <c r="C9" s="505"/>
      <c r="D9" s="718"/>
      <c r="E9" s="720" t="s">
        <v>415</v>
      </c>
      <c r="F9" s="722" t="s">
        <v>416</v>
      </c>
      <c r="G9" s="508" t="s">
        <v>233</v>
      </c>
      <c r="H9" s="713"/>
    </row>
    <row r="10" spans="1:8" s="212" customFormat="1" ht="23.25" customHeight="1">
      <c r="A10" s="717"/>
      <c r="B10" s="704"/>
      <c r="C10" s="510"/>
      <c r="D10" s="719"/>
      <c r="E10" s="721"/>
      <c r="F10" s="719"/>
      <c r="G10" s="509" t="s">
        <v>234</v>
      </c>
      <c r="H10" s="714"/>
    </row>
    <row r="11" spans="1:9" s="173" customFormat="1" ht="24.75" customHeight="1">
      <c r="A11" s="511" t="s">
        <v>119</v>
      </c>
      <c r="B11" s="512">
        <v>12</v>
      </c>
      <c r="C11" s="513">
        <v>18268273</v>
      </c>
      <c r="D11" s="513">
        <v>928296</v>
      </c>
      <c r="E11" s="513">
        <v>883684</v>
      </c>
      <c r="F11" s="513">
        <v>44612</v>
      </c>
      <c r="G11" s="514">
        <v>17339977</v>
      </c>
      <c r="H11" s="515">
        <v>2015</v>
      </c>
      <c r="I11" s="170"/>
    </row>
    <row r="12" spans="1:9" s="173" customFormat="1" ht="24.75" customHeight="1">
      <c r="A12" s="511" t="s">
        <v>121</v>
      </c>
      <c r="B12" s="512">
        <v>13</v>
      </c>
      <c r="C12" s="513">
        <v>23768875</v>
      </c>
      <c r="D12" s="513">
        <v>1100239</v>
      </c>
      <c r="E12" s="513">
        <v>1047427</v>
      </c>
      <c r="F12" s="513">
        <v>52812</v>
      </c>
      <c r="G12" s="514">
        <v>22668636</v>
      </c>
      <c r="H12" s="515">
        <v>2016</v>
      </c>
      <c r="I12" s="170"/>
    </row>
    <row r="13" spans="1:9" s="173" customFormat="1" ht="24.75" customHeight="1">
      <c r="A13" s="511" t="s">
        <v>128</v>
      </c>
      <c r="B13" s="512">
        <v>13</v>
      </c>
      <c r="C13" s="513">
        <v>24997216</v>
      </c>
      <c r="D13" s="513">
        <v>1005149</v>
      </c>
      <c r="E13" s="513">
        <v>962496</v>
      </c>
      <c r="F13" s="513">
        <v>42653</v>
      </c>
      <c r="G13" s="514">
        <v>23992067</v>
      </c>
      <c r="H13" s="515">
        <v>2017</v>
      </c>
      <c r="I13" s="170"/>
    </row>
    <row r="14" spans="1:9" s="173" customFormat="1" ht="24.75" customHeight="1">
      <c r="A14" s="511" t="s">
        <v>133</v>
      </c>
      <c r="B14" s="512">
        <v>10</v>
      </c>
      <c r="C14" s="513">
        <v>18264841</v>
      </c>
      <c r="D14" s="513">
        <v>851334</v>
      </c>
      <c r="E14" s="513">
        <v>1232966</v>
      </c>
      <c r="F14" s="513">
        <v>7611</v>
      </c>
      <c r="G14" s="514">
        <v>17413507</v>
      </c>
      <c r="H14" s="515">
        <v>2018</v>
      </c>
      <c r="I14" s="170"/>
    </row>
    <row r="15" spans="1:9" s="173" customFormat="1" ht="25.5" customHeight="1">
      <c r="A15" s="516" t="s">
        <v>139</v>
      </c>
      <c r="B15" s="517">
        <v>16</v>
      </c>
      <c r="C15" s="518">
        <f>SUM(D15,G15)</f>
        <v>18501641</v>
      </c>
      <c r="D15" s="518">
        <f>SUM(E15:F15)</f>
        <v>850500</v>
      </c>
      <c r="E15" s="518">
        <v>838749</v>
      </c>
      <c r="F15" s="518">
        <v>11751</v>
      </c>
      <c r="G15" s="519">
        <v>17651141</v>
      </c>
      <c r="H15" s="520">
        <v>2019</v>
      </c>
      <c r="I15" s="170"/>
    </row>
    <row r="16" spans="1:9" s="172" customFormat="1" ht="6" customHeight="1" thickBot="1">
      <c r="A16" s="277"/>
      <c r="B16" s="278"/>
      <c r="C16" s="279"/>
      <c r="D16" s="280"/>
      <c r="E16" s="280"/>
      <c r="F16" s="280"/>
      <c r="G16" s="281"/>
      <c r="H16" s="282"/>
      <c r="I16" s="171"/>
    </row>
    <row r="17" spans="1:9" s="199" customFormat="1" ht="15.75" customHeight="1" hidden="1" thickBot="1" thickTop="1">
      <c r="A17" s="213"/>
      <c r="B17" s="214"/>
      <c r="C17" s="214"/>
      <c r="D17" s="215"/>
      <c r="E17" s="215"/>
      <c r="F17" s="215"/>
      <c r="G17" s="216"/>
      <c r="H17" s="217" t="s">
        <v>30</v>
      </c>
      <c r="I17" s="218"/>
    </row>
    <row r="18" spans="1:9" s="199" customFormat="1" ht="15" customHeight="1" hidden="1" thickTop="1">
      <c r="A18" s="216"/>
      <c r="B18" s="216"/>
      <c r="C18" s="216"/>
      <c r="D18" s="210"/>
      <c r="E18" s="210"/>
      <c r="F18" s="210" t="s">
        <v>31</v>
      </c>
      <c r="G18" s="198"/>
      <c r="H18" s="219"/>
      <c r="I18" s="211"/>
    </row>
    <row r="19" spans="1:9" s="199" customFormat="1" ht="15" customHeight="1">
      <c r="A19" s="210" t="s">
        <v>235</v>
      </c>
      <c r="B19" s="305"/>
      <c r="C19" s="305"/>
      <c r="D19" s="210"/>
      <c r="E19" s="210" t="s">
        <v>236</v>
      </c>
      <c r="F19" s="210"/>
      <c r="G19" s="210"/>
      <c r="H19" s="210"/>
      <c r="I19" s="211"/>
    </row>
    <row r="20" spans="1:9" s="220" customFormat="1" ht="17.25" customHeight="1">
      <c r="A20" s="198" t="s">
        <v>82</v>
      </c>
      <c r="B20" s="198"/>
      <c r="C20" s="198"/>
      <c r="D20" s="197"/>
      <c r="E20" s="197" t="s">
        <v>35</v>
      </c>
      <c r="G20" s="197"/>
      <c r="H20" s="197"/>
      <c r="I20" s="197"/>
    </row>
    <row r="21" spans="1:9" s="220" customFormat="1" ht="30.75" customHeight="1">
      <c r="A21" s="707"/>
      <c r="B21" s="707"/>
      <c r="C21" s="707"/>
      <c r="D21" s="708"/>
      <c r="E21" s="708"/>
      <c r="F21" s="708"/>
      <c r="G21" s="708"/>
      <c r="H21" s="708"/>
      <c r="I21" s="219"/>
    </row>
    <row r="22" spans="1:9" s="199" customFormat="1" ht="15.75">
      <c r="A22" s="221"/>
      <c r="B22" s="221"/>
      <c r="C22" s="221"/>
      <c r="D22" s="222"/>
      <c r="E22" s="222"/>
      <c r="F22" s="222"/>
      <c r="G22" s="221"/>
      <c r="H22" s="223"/>
      <c r="I22" s="224"/>
    </row>
    <row r="23" spans="4:6" s="199" customFormat="1" ht="15.75">
      <c r="D23" s="180"/>
      <c r="E23" s="180"/>
      <c r="F23" s="180"/>
    </row>
    <row r="24" spans="4:6" s="199" customFormat="1" ht="15.75">
      <c r="D24" s="180"/>
      <c r="E24" s="180"/>
      <c r="F24" s="180"/>
    </row>
    <row r="25" spans="4:6" s="199" customFormat="1" ht="15.75">
      <c r="D25" s="180"/>
      <c r="E25" s="180"/>
      <c r="F25" s="180"/>
    </row>
    <row r="26" spans="4:6" s="199" customFormat="1" ht="15.75">
      <c r="D26" s="180"/>
      <c r="E26" s="180"/>
      <c r="F26" s="180"/>
    </row>
    <row r="27" spans="4:6" s="199" customFormat="1" ht="15.75">
      <c r="D27" s="180"/>
      <c r="E27" s="180"/>
      <c r="F27" s="180"/>
    </row>
    <row r="28" spans="4:6" s="199" customFormat="1" ht="15.75">
      <c r="D28" s="180"/>
      <c r="E28" s="180"/>
      <c r="F28" s="180"/>
    </row>
    <row r="29" spans="4:6" s="199" customFormat="1" ht="15.75">
      <c r="D29" s="180"/>
      <c r="E29" s="180"/>
      <c r="F29" s="180"/>
    </row>
    <row r="30" spans="4:6" s="199" customFormat="1" ht="15.75">
      <c r="D30" s="180"/>
      <c r="E30" s="180"/>
      <c r="F30" s="180"/>
    </row>
    <row r="31" spans="4:6" s="199" customFormat="1" ht="15.75">
      <c r="D31" s="180"/>
      <c r="E31" s="180"/>
      <c r="F31" s="180"/>
    </row>
    <row r="32" spans="4:6" s="199" customFormat="1" ht="15.75">
      <c r="D32" s="180"/>
      <c r="E32" s="180"/>
      <c r="F32" s="180"/>
    </row>
    <row r="33" spans="4:6" s="199" customFormat="1" ht="15.75">
      <c r="D33" s="180"/>
      <c r="E33" s="180"/>
      <c r="F33" s="180"/>
    </row>
    <row r="34" spans="4:6" s="199" customFormat="1" ht="15.75">
      <c r="D34" s="180"/>
      <c r="E34" s="180"/>
      <c r="F34" s="180"/>
    </row>
    <row r="35" spans="4:6" s="199" customFormat="1" ht="15.75">
      <c r="D35" s="180"/>
      <c r="E35" s="180"/>
      <c r="F35" s="180"/>
    </row>
    <row r="36" spans="4:6" s="199" customFormat="1" ht="15.75">
      <c r="D36" s="180"/>
      <c r="E36" s="180"/>
      <c r="F36" s="180"/>
    </row>
    <row r="37" spans="4:6" s="199" customFormat="1" ht="15.75">
      <c r="D37" s="180"/>
      <c r="E37" s="180"/>
      <c r="F37" s="180"/>
    </row>
    <row r="38" spans="4:6" s="199" customFormat="1" ht="15.75">
      <c r="D38" s="180"/>
      <c r="E38" s="180"/>
      <c r="F38" s="180"/>
    </row>
    <row r="39" spans="4:6" s="199" customFormat="1" ht="15.75">
      <c r="D39" s="180"/>
      <c r="E39" s="180"/>
      <c r="F39" s="180"/>
    </row>
    <row r="40" spans="4:6" s="199" customFormat="1" ht="15.75">
      <c r="D40" s="180"/>
      <c r="E40" s="180"/>
      <c r="F40" s="180"/>
    </row>
    <row r="41" spans="4:6" s="199" customFormat="1" ht="15.75">
      <c r="D41" s="180"/>
      <c r="E41" s="180"/>
      <c r="F41" s="180"/>
    </row>
    <row r="42" spans="4:6" s="199" customFormat="1" ht="15.75">
      <c r="D42" s="180"/>
      <c r="E42" s="180"/>
      <c r="F42" s="180"/>
    </row>
    <row r="43" spans="4:6" s="199" customFormat="1" ht="15.75">
      <c r="D43" s="180"/>
      <c r="E43" s="180"/>
      <c r="F43" s="180"/>
    </row>
    <row r="44" spans="4:6" s="199" customFormat="1" ht="15.75">
      <c r="D44" s="180"/>
      <c r="E44" s="180"/>
      <c r="F44" s="180"/>
    </row>
  </sheetData>
  <sheetProtection/>
  <mergeCells count="14">
    <mergeCell ref="E9:E10"/>
    <mergeCell ref="F9:F10"/>
    <mergeCell ref="E3:H3"/>
    <mergeCell ref="E7:G7"/>
    <mergeCell ref="E8:F8"/>
    <mergeCell ref="B7:B8"/>
    <mergeCell ref="B9:B10"/>
    <mergeCell ref="C7:D7"/>
    <mergeCell ref="A21:H21"/>
    <mergeCell ref="A3:D3"/>
    <mergeCell ref="A4:D4"/>
    <mergeCell ref="H7:H10"/>
    <mergeCell ref="A7:A10"/>
    <mergeCell ref="D9:D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S33"/>
  <sheetViews>
    <sheetView zoomScalePageLayoutView="0" workbookViewId="0" topLeftCell="A1">
      <selection activeCell="L33" sqref="L33"/>
    </sheetView>
  </sheetViews>
  <sheetFormatPr defaultColWidth="7.99609375" defaultRowHeight="13.5"/>
  <cols>
    <col min="1" max="1" width="15.10546875" style="19" customWidth="1"/>
    <col min="2" max="2" width="14.21484375" style="19" customWidth="1"/>
    <col min="3" max="4" width="11.6640625" style="19" customWidth="1"/>
    <col min="5" max="6" width="6.77734375" style="19" customWidth="1"/>
    <col min="7" max="7" width="8.99609375" style="19" bestFit="1" customWidth="1"/>
    <col min="8" max="8" width="9.6640625" style="19" customWidth="1"/>
    <col min="9" max="10" width="8.10546875" style="19" bestFit="1" customWidth="1"/>
    <col min="11" max="11" width="8.77734375" style="19" bestFit="1" customWidth="1"/>
    <col min="12" max="12" width="10.3359375" style="19" customWidth="1"/>
    <col min="13" max="13" width="12.3359375" style="19" customWidth="1"/>
    <col min="14" max="15" width="0.44140625" style="19" customWidth="1"/>
    <col min="16" max="16" width="8.4453125" style="19" bestFit="1" customWidth="1"/>
    <col min="17" max="16384" width="7.99609375" style="19" customWidth="1"/>
  </cols>
  <sheetData>
    <row r="1" spans="1:19" s="20" customFormat="1" ht="12" customHeight="1">
      <c r="A1" s="31" t="s">
        <v>115</v>
      </c>
      <c r="M1" s="32" t="s">
        <v>61</v>
      </c>
      <c r="N1" s="21"/>
      <c r="O1" s="21"/>
      <c r="P1" s="21"/>
      <c r="Q1" s="21"/>
      <c r="R1" s="21"/>
      <c r="S1" s="21"/>
    </row>
    <row r="2" spans="14:19" s="82" customFormat="1" ht="12" customHeight="1">
      <c r="N2" s="83"/>
      <c r="O2" s="83"/>
      <c r="P2" s="83"/>
      <c r="Q2" s="83"/>
      <c r="R2" s="83"/>
      <c r="S2" s="83"/>
    </row>
    <row r="3" spans="1:19" s="167" customFormat="1" ht="23.25">
      <c r="A3" s="165" t="s">
        <v>237</v>
      </c>
      <c r="B3" s="165"/>
      <c r="C3" s="165"/>
      <c r="D3" s="165"/>
      <c r="E3" s="731" t="s">
        <v>238</v>
      </c>
      <c r="F3" s="731"/>
      <c r="G3" s="731"/>
      <c r="H3" s="731"/>
      <c r="I3" s="731"/>
      <c r="J3" s="731"/>
      <c r="K3" s="731"/>
      <c r="L3" s="731"/>
      <c r="M3" s="731"/>
      <c r="N3" s="166"/>
      <c r="O3" s="166"/>
      <c r="P3" s="166"/>
      <c r="Q3" s="166"/>
      <c r="R3" s="166"/>
      <c r="S3" s="166"/>
    </row>
    <row r="4" spans="14:19" s="82" customFormat="1" ht="12">
      <c r="N4" s="83"/>
      <c r="O4" s="83"/>
      <c r="P4" s="83"/>
      <c r="Q4" s="83"/>
      <c r="R4" s="83"/>
      <c r="S4" s="83"/>
    </row>
    <row r="5" spans="1:19" s="168" customFormat="1" ht="14.25" customHeight="1" thickBot="1">
      <c r="A5" s="306" t="s">
        <v>239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732" t="s">
        <v>240</v>
      </c>
      <c r="M5" s="732"/>
      <c r="N5" s="131"/>
      <c r="O5" s="131"/>
      <c r="P5" s="131"/>
      <c r="Q5" s="131"/>
      <c r="R5" s="131"/>
      <c r="S5" s="131"/>
    </row>
    <row r="6" spans="1:19" s="309" customFormat="1" ht="19.5" customHeight="1">
      <c r="A6" s="733" t="s">
        <v>250</v>
      </c>
      <c r="B6" s="734" t="s">
        <v>422</v>
      </c>
      <c r="C6" s="736" t="s">
        <v>423</v>
      </c>
      <c r="D6" s="737"/>
      <c r="E6" s="738" t="s">
        <v>424</v>
      </c>
      <c r="F6" s="739"/>
      <c r="G6" s="739"/>
      <c r="H6" s="739"/>
      <c r="I6" s="739"/>
      <c r="J6" s="739"/>
      <c r="K6" s="740"/>
      <c r="L6" s="529" t="s">
        <v>425</v>
      </c>
      <c r="M6" s="741" t="s">
        <v>62</v>
      </c>
      <c r="N6" s="308"/>
      <c r="O6" s="308"/>
      <c r="P6" s="308"/>
      <c r="Q6" s="308"/>
      <c r="R6" s="308"/>
      <c r="S6" s="308"/>
    </row>
    <row r="7" spans="1:19" s="309" customFormat="1" ht="13.5" customHeight="1">
      <c r="A7" s="727"/>
      <c r="B7" s="735"/>
      <c r="C7" s="530" t="s">
        <v>426</v>
      </c>
      <c r="D7" s="530" t="s">
        <v>427</v>
      </c>
      <c r="E7" s="530" t="s">
        <v>428</v>
      </c>
      <c r="F7" s="531" t="s">
        <v>429</v>
      </c>
      <c r="G7" s="531" t="s">
        <v>430</v>
      </c>
      <c r="H7" s="530" t="s">
        <v>431</v>
      </c>
      <c r="I7" s="530" t="s">
        <v>432</v>
      </c>
      <c r="J7" s="531" t="s">
        <v>433</v>
      </c>
      <c r="K7" s="531" t="s">
        <v>434</v>
      </c>
      <c r="L7" s="523"/>
      <c r="M7" s="742"/>
      <c r="N7" s="308"/>
      <c r="O7" s="308"/>
      <c r="P7" s="308"/>
      <c r="Q7" s="308"/>
      <c r="R7" s="308"/>
      <c r="S7" s="308"/>
    </row>
    <row r="8" spans="1:19" s="309" customFormat="1" ht="13.5" customHeight="1">
      <c r="A8" s="727" t="s">
        <v>435</v>
      </c>
      <c r="B8" s="729" t="s">
        <v>63</v>
      </c>
      <c r="C8" s="532"/>
      <c r="D8" s="532"/>
      <c r="E8" s="532"/>
      <c r="F8" s="523" t="s">
        <v>64</v>
      </c>
      <c r="G8" s="523"/>
      <c r="H8" s="532" t="s">
        <v>65</v>
      </c>
      <c r="I8" s="533" t="s">
        <v>242</v>
      </c>
      <c r="J8" s="533"/>
      <c r="K8" s="533" t="s">
        <v>245</v>
      </c>
      <c r="L8" s="523" t="s">
        <v>66</v>
      </c>
      <c r="M8" s="742" t="s">
        <v>67</v>
      </c>
      <c r="N8" s="308"/>
      <c r="O8" s="308"/>
      <c r="P8" s="308"/>
      <c r="Q8" s="308"/>
      <c r="R8" s="308"/>
      <c r="S8" s="308"/>
    </row>
    <row r="9" spans="1:19" s="309" customFormat="1" ht="13.5" customHeight="1">
      <c r="A9" s="728"/>
      <c r="B9" s="730"/>
      <c r="C9" s="534" t="s">
        <v>68</v>
      </c>
      <c r="D9" s="534" t="s">
        <v>69</v>
      </c>
      <c r="E9" s="534" t="s">
        <v>70</v>
      </c>
      <c r="F9" s="535" t="s">
        <v>71</v>
      </c>
      <c r="G9" s="535" t="s">
        <v>241</v>
      </c>
      <c r="H9" s="534" t="s">
        <v>72</v>
      </c>
      <c r="I9" s="534" t="s">
        <v>243</v>
      </c>
      <c r="J9" s="534" t="s">
        <v>244</v>
      </c>
      <c r="K9" s="534" t="s">
        <v>246</v>
      </c>
      <c r="L9" s="534" t="s">
        <v>247</v>
      </c>
      <c r="M9" s="743"/>
      <c r="N9" s="308"/>
      <c r="O9" s="308"/>
      <c r="P9" s="308"/>
      <c r="Q9" s="308"/>
      <c r="R9" s="308"/>
      <c r="S9" s="308"/>
    </row>
    <row r="10" spans="1:13" s="309" customFormat="1" ht="21" customHeight="1" hidden="1">
      <c r="A10" s="523" t="s">
        <v>436</v>
      </c>
      <c r="B10" s="524">
        <v>2150000</v>
      </c>
      <c r="C10" s="525">
        <v>350000</v>
      </c>
      <c r="D10" s="525">
        <v>3500</v>
      </c>
      <c r="E10" s="525">
        <v>11</v>
      </c>
      <c r="F10" s="525">
        <v>0</v>
      </c>
      <c r="G10" s="525">
        <v>6</v>
      </c>
      <c r="H10" s="525">
        <v>0</v>
      </c>
      <c r="I10" s="536">
        <v>0</v>
      </c>
      <c r="J10" s="536">
        <v>4</v>
      </c>
      <c r="K10" s="536">
        <v>4</v>
      </c>
      <c r="L10" s="525">
        <v>9119000</v>
      </c>
      <c r="M10" s="537" t="s">
        <v>73</v>
      </c>
    </row>
    <row r="11" spans="1:13" s="309" customFormat="1" ht="21" customHeight="1" hidden="1">
      <c r="A11" s="523" t="s">
        <v>437</v>
      </c>
      <c r="B11" s="524">
        <v>262417</v>
      </c>
      <c r="C11" s="525">
        <v>60000</v>
      </c>
      <c r="D11" s="525">
        <v>1200</v>
      </c>
      <c r="E11" s="525">
        <v>9</v>
      </c>
      <c r="F11" s="525">
        <v>0</v>
      </c>
      <c r="G11" s="525">
        <v>4</v>
      </c>
      <c r="H11" s="538">
        <v>0</v>
      </c>
      <c r="I11" s="536">
        <v>0</v>
      </c>
      <c r="J11" s="536">
        <v>1</v>
      </c>
      <c r="K11" s="536">
        <v>3</v>
      </c>
      <c r="L11" s="525">
        <v>1042780</v>
      </c>
      <c r="M11" s="537" t="s">
        <v>74</v>
      </c>
    </row>
    <row r="12" spans="1:13" s="309" customFormat="1" ht="21" customHeight="1" hidden="1">
      <c r="A12" s="523" t="s">
        <v>420</v>
      </c>
      <c r="B12" s="525">
        <v>100000</v>
      </c>
      <c r="C12" s="525">
        <v>100000</v>
      </c>
      <c r="D12" s="525">
        <v>2000</v>
      </c>
      <c r="E12" s="525">
        <v>1</v>
      </c>
      <c r="F12" s="525">
        <v>0</v>
      </c>
      <c r="G12" s="525">
        <v>0</v>
      </c>
      <c r="H12" s="538">
        <v>0</v>
      </c>
      <c r="I12" s="536">
        <v>0</v>
      </c>
      <c r="J12" s="536">
        <v>0</v>
      </c>
      <c r="K12" s="536">
        <v>1</v>
      </c>
      <c r="L12" s="525">
        <v>34273</v>
      </c>
      <c r="M12" s="537" t="s">
        <v>75</v>
      </c>
    </row>
    <row r="13" spans="1:13" s="309" customFormat="1" ht="21" customHeight="1" hidden="1">
      <c r="A13" s="523" t="s">
        <v>438</v>
      </c>
      <c r="B13" s="525">
        <v>165000</v>
      </c>
      <c r="C13" s="525">
        <v>64000</v>
      </c>
      <c r="D13" s="525">
        <v>800</v>
      </c>
      <c r="E13" s="525">
        <v>1</v>
      </c>
      <c r="F13" s="525">
        <v>0</v>
      </c>
      <c r="G13" s="525">
        <v>1</v>
      </c>
      <c r="H13" s="538">
        <v>0</v>
      </c>
      <c r="I13" s="536">
        <v>0</v>
      </c>
      <c r="J13" s="536">
        <v>0</v>
      </c>
      <c r="K13" s="536">
        <v>1</v>
      </c>
      <c r="L13" s="525">
        <v>23700</v>
      </c>
      <c r="M13" s="537" t="s">
        <v>76</v>
      </c>
    </row>
    <row r="14" spans="1:13" s="309" customFormat="1" ht="20.25" customHeight="1" hidden="1">
      <c r="A14" s="523" t="s">
        <v>439</v>
      </c>
      <c r="B14" s="525">
        <v>150000</v>
      </c>
      <c r="C14" s="525">
        <v>150000</v>
      </c>
      <c r="D14" s="525">
        <v>1500</v>
      </c>
      <c r="E14" s="525">
        <v>1</v>
      </c>
      <c r="F14" s="525">
        <v>0</v>
      </c>
      <c r="G14" s="525">
        <v>1</v>
      </c>
      <c r="H14" s="538">
        <v>0</v>
      </c>
      <c r="I14" s="538">
        <v>0</v>
      </c>
      <c r="J14" s="538">
        <v>0</v>
      </c>
      <c r="K14" s="538">
        <v>0</v>
      </c>
      <c r="L14" s="539">
        <v>6827</v>
      </c>
      <c r="M14" s="540" t="s">
        <v>77</v>
      </c>
    </row>
    <row r="15" spans="1:13" s="309" customFormat="1" ht="21" customHeight="1" hidden="1">
      <c r="A15" s="523" t="s">
        <v>440</v>
      </c>
      <c r="B15" s="541">
        <v>2150000</v>
      </c>
      <c r="C15" s="542">
        <v>350000</v>
      </c>
      <c r="D15" s="542">
        <v>3500</v>
      </c>
      <c r="E15" s="542">
        <v>14</v>
      </c>
      <c r="F15" s="542">
        <v>0</v>
      </c>
      <c r="G15" s="542">
        <v>6</v>
      </c>
      <c r="H15" s="543">
        <v>0</v>
      </c>
      <c r="I15" s="544">
        <v>0</v>
      </c>
      <c r="J15" s="544">
        <v>4</v>
      </c>
      <c r="K15" s="544">
        <v>4</v>
      </c>
      <c r="L15" s="542">
        <v>14382110</v>
      </c>
      <c r="M15" s="537" t="s">
        <v>73</v>
      </c>
    </row>
    <row r="16" spans="1:13" s="309" customFormat="1" ht="21" customHeight="1" hidden="1">
      <c r="A16" s="523" t="s">
        <v>437</v>
      </c>
      <c r="B16" s="541">
        <v>262417</v>
      </c>
      <c r="C16" s="542">
        <v>60000</v>
      </c>
      <c r="D16" s="542">
        <v>1200</v>
      </c>
      <c r="E16" s="542">
        <v>9</v>
      </c>
      <c r="F16" s="542">
        <v>0</v>
      </c>
      <c r="G16" s="542">
        <v>4</v>
      </c>
      <c r="H16" s="545">
        <v>0</v>
      </c>
      <c r="I16" s="544">
        <v>0</v>
      </c>
      <c r="J16" s="544">
        <v>1</v>
      </c>
      <c r="K16" s="544">
        <v>3</v>
      </c>
      <c r="L16" s="542">
        <v>1432170</v>
      </c>
      <c r="M16" s="537" t="s">
        <v>74</v>
      </c>
    </row>
    <row r="17" spans="1:13" s="309" customFormat="1" ht="21" customHeight="1" hidden="1">
      <c r="A17" s="523" t="s">
        <v>441</v>
      </c>
      <c r="B17" s="542">
        <v>100000</v>
      </c>
      <c r="C17" s="542">
        <v>100000</v>
      </c>
      <c r="D17" s="542">
        <v>2000</v>
      </c>
      <c r="E17" s="542">
        <v>1</v>
      </c>
      <c r="F17" s="542">
        <v>0</v>
      </c>
      <c r="G17" s="542">
        <v>0</v>
      </c>
      <c r="H17" s="545">
        <v>0</v>
      </c>
      <c r="I17" s="544">
        <v>0</v>
      </c>
      <c r="J17" s="544">
        <v>0</v>
      </c>
      <c r="K17" s="544">
        <v>1</v>
      </c>
      <c r="L17" s="542">
        <v>146047</v>
      </c>
      <c r="M17" s="537" t="s">
        <v>75</v>
      </c>
    </row>
    <row r="18" spans="1:13" s="309" customFormat="1" ht="21" customHeight="1" hidden="1">
      <c r="A18" s="523" t="s">
        <v>438</v>
      </c>
      <c r="B18" s="542">
        <v>165000</v>
      </c>
      <c r="C18" s="542">
        <v>64000</v>
      </c>
      <c r="D18" s="542">
        <v>800</v>
      </c>
      <c r="E18" s="542">
        <v>1</v>
      </c>
      <c r="F18" s="542">
        <v>0</v>
      </c>
      <c r="G18" s="542">
        <v>1</v>
      </c>
      <c r="H18" s="545">
        <v>0</v>
      </c>
      <c r="I18" s="544">
        <v>0</v>
      </c>
      <c r="J18" s="544">
        <v>0</v>
      </c>
      <c r="K18" s="544">
        <v>1</v>
      </c>
      <c r="L18" s="542">
        <v>8960</v>
      </c>
      <c r="M18" s="537" t="s">
        <v>76</v>
      </c>
    </row>
    <row r="19" spans="1:13" s="309" customFormat="1" ht="20.25" customHeight="1" hidden="1">
      <c r="A19" s="523" t="s">
        <v>442</v>
      </c>
      <c r="B19" s="542">
        <v>150000</v>
      </c>
      <c r="C19" s="542">
        <v>150000</v>
      </c>
      <c r="D19" s="542">
        <v>1500</v>
      </c>
      <c r="E19" s="542">
        <v>1</v>
      </c>
      <c r="F19" s="542">
        <v>0</v>
      </c>
      <c r="G19" s="542">
        <v>1</v>
      </c>
      <c r="H19" s="545">
        <v>0</v>
      </c>
      <c r="I19" s="545">
        <v>0</v>
      </c>
      <c r="J19" s="545">
        <v>0</v>
      </c>
      <c r="K19" s="545">
        <v>0</v>
      </c>
      <c r="L19" s="546">
        <v>62591</v>
      </c>
      <c r="M19" s="540" t="s">
        <v>77</v>
      </c>
    </row>
    <row r="20" spans="1:13" s="309" customFormat="1" ht="21" customHeight="1">
      <c r="A20" s="547">
        <v>2015</v>
      </c>
      <c r="B20" s="525">
        <v>2827417</v>
      </c>
      <c r="C20" s="525">
        <v>2524000</v>
      </c>
      <c r="D20" s="525">
        <v>9200</v>
      </c>
      <c r="E20" s="525">
        <v>30</v>
      </c>
      <c r="F20" s="525">
        <v>2</v>
      </c>
      <c r="G20" s="525">
        <v>13</v>
      </c>
      <c r="H20" s="525">
        <v>1</v>
      </c>
      <c r="I20" s="525">
        <v>0</v>
      </c>
      <c r="J20" s="525">
        <v>4</v>
      </c>
      <c r="K20" s="525">
        <v>15</v>
      </c>
      <c r="L20" s="525">
        <v>17313015</v>
      </c>
      <c r="M20" s="548">
        <v>2015</v>
      </c>
    </row>
    <row r="21" spans="1:13" s="309" customFormat="1" ht="21" customHeight="1">
      <c r="A21" s="547">
        <v>2016</v>
      </c>
      <c r="B21" s="525">
        <v>2827417</v>
      </c>
      <c r="C21" s="525">
        <v>2210000</v>
      </c>
      <c r="D21" s="525">
        <v>4700</v>
      </c>
      <c r="E21" s="525">
        <v>29</v>
      </c>
      <c r="F21" s="525">
        <v>2</v>
      </c>
      <c r="G21" s="525">
        <v>12</v>
      </c>
      <c r="H21" s="525">
        <v>1</v>
      </c>
      <c r="I21" s="525">
        <v>0</v>
      </c>
      <c r="J21" s="525">
        <v>4</v>
      </c>
      <c r="K21" s="525">
        <v>13</v>
      </c>
      <c r="L21" s="525">
        <v>22276390</v>
      </c>
      <c r="M21" s="548">
        <v>2016</v>
      </c>
    </row>
    <row r="22" spans="1:16" s="309" customFormat="1" ht="21" customHeight="1">
      <c r="A22" s="547">
        <v>2017</v>
      </c>
      <c r="B22" s="525">
        <v>2827417</v>
      </c>
      <c r="C22" s="525">
        <v>2210000</v>
      </c>
      <c r="D22" s="525">
        <v>4700</v>
      </c>
      <c r="E22" s="525">
        <v>30</v>
      </c>
      <c r="F22" s="525">
        <v>5</v>
      </c>
      <c r="G22" s="525">
        <v>12</v>
      </c>
      <c r="H22" s="525">
        <v>2</v>
      </c>
      <c r="I22" s="525">
        <v>0</v>
      </c>
      <c r="J22" s="525">
        <v>6</v>
      </c>
      <c r="K22" s="525">
        <v>11</v>
      </c>
      <c r="L22" s="525">
        <v>22882900</v>
      </c>
      <c r="M22" s="548">
        <v>2017</v>
      </c>
      <c r="P22" s="310"/>
    </row>
    <row r="23" spans="1:16" s="309" customFormat="1" ht="21" customHeight="1">
      <c r="A23" s="547">
        <v>2018</v>
      </c>
      <c r="B23" s="525">
        <v>2504000</v>
      </c>
      <c r="C23" s="525">
        <v>2504000</v>
      </c>
      <c r="D23" s="525">
        <v>5000</v>
      </c>
      <c r="E23" s="525">
        <v>30</v>
      </c>
      <c r="F23" s="525">
        <v>5</v>
      </c>
      <c r="G23" s="525">
        <v>12</v>
      </c>
      <c r="H23" s="525">
        <v>1</v>
      </c>
      <c r="I23" s="525">
        <v>0</v>
      </c>
      <c r="J23" s="525">
        <v>6</v>
      </c>
      <c r="K23" s="525">
        <v>11</v>
      </c>
      <c r="L23" s="525">
        <v>18315189</v>
      </c>
      <c r="M23" s="548">
        <v>2018</v>
      </c>
      <c r="P23" s="310"/>
    </row>
    <row r="24" spans="1:16" s="168" customFormat="1" ht="21" customHeight="1">
      <c r="A24" s="521">
        <v>2019</v>
      </c>
      <c r="B24" s="522">
        <f>SUM(B25:B26)</f>
        <v>448000</v>
      </c>
      <c r="C24" s="522">
        <f aca="true" t="shared" si="0" ref="C24:L24">SUM(C25:C26)</f>
        <v>448000</v>
      </c>
      <c r="D24" s="522">
        <f t="shared" si="0"/>
        <v>4900</v>
      </c>
      <c r="E24" s="522">
        <f t="shared" si="0"/>
        <v>30</v>
      </c>
      <c r="F24" s="522">
        <f t="shared" si="0"/>
        <v>5</v>
      </c>
      <c r="G24" s="522">
        <f t="shared" si="0"/>
        <v>13</v>
      </c>
      <c r="H24" s="522">
        <f t="shared" si="0"/>
        <v>1</v>
      </c>
      <c r="I24" s="522">
        <f t="shared" si="0"/>
        <v>0</v>
      </c>
      <c r="J24" s="522">
        <f t="shared" si="0"/>
        <v>6</v>
      </c>
      <c r="K24" s="522">
        <f t="shared" si="0"/>
        <v>11</v>
      </c>
      <c r="L24" s="522">
        <f t="shared" si="0"/>
        <v>15745269</v>
      </c>
      <c r="M24" s="549">
        <v>2019</v>
      </c>
      <c r="P24" s="293"/>
    </row>
    <row r="25" spans="1:17" s="168" customFormat="1" ht="21" customHeight="1">
      <c r="A25" s="523" t="s">
        <v>419</v>
      </c>
      <c r="B25" s="524">
        <v>350000</v>
      </c>
      <c r="C25" s="525">
        <v>350000</v>
      </c>
      <c r="D25" s="525">
        <v>3500</v>
      </c>
      <c r="E25" s="525">
        <v>20</v>
      </c>
      <c r="F25" s="525">
        <v>5</v>
      </c>
      <c r="G25" s="525">
        <v>10</v>
      </c>
      <c r="H25" s="525">
        <v>0</v>
      </c>
      <c r="I25" s="525">
        <v>0</v>
      </c>
      <c r="J25" s="525">
        <v>4</v>
      </c>
      <c r="K25" s="525">
        <v>6</v>
      </c>
      <c r="L25" s="525">
        <v>15427169</v>
      </c>
      <c r="M25" s="537" t="s">
        <v>73</v>
      </c>
      <c r="Q25" s="169"/>
    </row>
    <row r="26" spans="1:17" s="168" customFormat="1" ht="19.5" customHeight="1">
      <c r="A26" s="523" t="s">
        <v>437</v>
      </c>
      <c r="B26" s="524">
        <v>98000</v>
      </c>
      <c r="C26" s="525">
        <v>98000</v>
      </c>
      <c r="D26" s="525">
        <v>1400</v>
      </c>
      <c r="E26" s="525">
        <v>10</v>
      </c>
      <c r="F26" s="525">
        <v>0</v>
      </c>
      <c r="G26" s="525">
        <v>3</v>
      </c>
      <c r="H26" s="526">
        <v>1</v>
      </c>
      <c r="I26" s="527">
        <v>0</v>
      </c>
      <c r="J26" s="527">
        <v>2</v>
      </c>
      <c r="K26" s="527">
        <v>5</v>
      </c>
      <c r="L26" s="525">
        <v>318100</v>
      </c>
      <c r="M26" s="537" t="s">
        <v>74</v>
      </c>
      <c r="Q26" s="169"/>
    </row>
    <row r="27" spans="1:17" s="168" customFormat="1" ht="21" customHeight="1">
      <c r="A27" s="523" t="s">
        <v>420</v>
      </c>
      <c r="B27" s="525">
        <v>0</v>
      </c>
      <c r="C27" s="525">
        <v>0</v>
      </c>
      <c r="D27" s="525">
        <v>0</v>
      </c>
      <c r="E27" s="525">
        <v>0</v>
      </c>
      <c r="F27" s="525">
        <v>0</v>
      </c>
      <c r="G27" s="525">
        <v>0</v>
      </c>
      <c r="H27" s="525">
        <v>0</v>
      </c>
      <c r="I27" s="525">
        <v>0</v>
      </c>
      <c r="J27" s="525">
        <v>0</v>
      </c>
      <c r="K27" s="525">
        <v>0</v>
      </c>
      <c r="L27" s="528" t="s">
        <v>120</v>
      </c>
      <c r="M27" s="540" t="s">
        <v>75</v>
      </c>
      <c r="Q27" s="169"/>
    </row>
    <row r="28" spans="1:17" s="168" customFormat="1" ht="21" customHeight="1">
      <c r="A28" s="523" t="s">
        <v>421</v>
      </c>
      <c r="B28" s="525">
        <v>0</v>
      </c>
      <c r="C28" s="525">
        <v>0</v>
      </c>
      <c r="D28" s="525">
        <v>0</v>
      </c>
      <c r="E28" s="525">
        <v>0</v>
      </c>
      <c r="F28" s="525">
        <v>0</v>
      </c>
      <c r="G28" s="525">
        <v>0</v>
      </c>
      <c r="H28" s="525">
        <v>0</v>
      </c>
      <c r="I28" s="525">
        <v>0</v>
      </c>
      <c r="J28" s="525">
        <v>0</v>
      </c>
      <c r="K28" s="525">
        <v>0</v>
      </c>
      <c r="L28" s="528" t="s">
        <v>120</v>
      </c>
      <c r="M28" s="540" t="s">
        <v>76</v>
      </c>
      <c r="Q28" s="169"/>
    </row>
    <row r="29" spans="1:17" s="168" customFormat="1" ht="20.25" customHeight="1">
      <c r="A29" s="523" t="s">
        <v>442</v>
      </c>
      <c r="B29" s="525">
        <v>0</v>
      </c>
      <c r="C29" s="525">
        <v>0</v>
      </c>
      <c r="D29" s="525">
        <v>0</v>
      </c>
      <c r="E29" s="525">
        <v>0</v>
      </c>
      <c r="F29" s="525">
        <v>0</v>
      </c>
      <c r="G29" s="525">
        <v>0</v>
      </c>
      <c r="H29" s="525">
        <v>0</v>
      </c>
      <c r="I29" s="525">
        <v>0</v>
      </c>
      <c r="J29" s="525">
        <v>0</v>
      </c>
      <c r="K29" s="525">
        <v>0</v>
      </c>
      <c r="L29" s="528" t="s">
        <v>120</v>
      </c>
      <c r="M29" s="540" t="s">
        <v>77</v>
      </c>
      <c r="Q29" s="169"/>
    </row>
    <row r="30" spans="1:17" s="168" customFormat="1" ht="3" customHeight="1" thickBot="1">
      <c r="A30" s="130"/>
      <c r="B30" s="169"/>
      <c r="C30" s="169"/>
      <c r="D30" s="169"/>
      <c r="E30" s="169"/>
      <c r="F30" s="169"/>
      <c r="G30" s="169"/>
      <c r="H30" s="174"/>
      <c r="I30" s="174"/>
      <c r="J30" s="174"/>
      <c r="K30" s="174"/>
      <c r="L30" s="169"/>
      <c r="M30" s="170"/>
      <c r="Q30" s="169"/>
    </row>
    <row r="31" spans="1:13" s="168" customFormat="1" ht="6.75" customHeight="1">
      <c r="A31" s="292"/>
      <c r="B31" s="292"/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</row>
    <row r="32" s="307" customFormat="1" ht="15" customHeight="1">
      <c r="A32" s="307" t="s">
        <v>248</v>
      </c>
    </row>
    <row r="33" spans="1:7" s="82" customFormat="1" ht="12">
      <c r="A33" s="84" t="s">
        <v>140</v>
      </c>
      <c r="D33" s="84"/>
      <c r="F33" s="84"/>
      <c r="G33" s="84" t="s">
        <v>249</v>
      </c>
    </row>
    <row r="34" s="82" customFormat="1" ht="12"/>
    <row r="35" s="82" customFormat="1" ht="12"/>
    <row r="36" s="82" customFormat="1" ht="12"/>
    <row r="37" s="82" customFormat="1" ht="12"/>
    <row r="38" s="82" customFormat="1" ht="12"/>
    <row r="39" s="82" customFormat="1" ht="12"/>
    <row r="40" s="82" customFormat="1" ht="12"/>
    <row r="41" s="82" customFormat="1" ht="12"/>
    <row r="42" s="82" customFormat="1" ht="12"/>
    <row r="43" s="82" customFormat="1" ht="12"/>
    <row r="44" s="82" customFormat="1" ht="12"/>
    <row r="45" s="82" customFormat="1" ht="12"/>
  </sheetData>
  <sheetProtection/>
  <mergeCells count="10">
    <mergeCell ref="A8:A9"/>
    <mergeCell ref="B8:B9"/>
    <mergeCell ref="E3:M3"/>
    <mergeCell ref="L5:M5"/>
    <mergeCell ref="A6:A7"/>
    <mergeCell ref="B6:B7"/>
    <mergeCell ref="C6:D6"/>
    <mergeCell ref="E6:K6"/>
    <mergeCell ref="M6:M7"/>
    <mergeCell ref="M8:M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IT44"/>
  <sheetViews>
    <sheetView zoomScale="115" zoomScaleNormal="115" zoomScaleSheetLayoutView="90" zoomScalePageLayoutView="0" workbookViewId="0" topLeftCell="J1">
      <selection activeCell="X14" sqref="X14"/>
    </sheetView>
  </sheetViews>
  <sheetFormatPr defaultColWidth="5.10546875" defaultRowHeight="13.5"/>
  <cols>
    <col min="1" max="1" width="10.21484375" style="3" customWidth="1"/>
    <col min="2" max="2" width="9.21484375" style="4" customWidth="1"/>
    <col min="3" max="5" width="9.10546875" style="4" customWidth="1"/>
    <col min="6" max="6" width="9.5546875" style="4" customWidth="1"/>
    <col min="7" max="7" width="8.77734375" style="4" customWidth="1"/>
    <col min="8" max="8" width="9.4453125" style="3" customWidth="1"/>
    <col min="9" max="9" width="8.99609375" style="4" customWidth="1"/>
    <col min="10" max="10" width="8.99609375" style="3" customWidth="1"/>
    <col min="11" max="11" width="8.88671875" style="3" customWidth="1"/>
    <col min="12" max="12" width="9.10546875" style="3" customWidth="1"/>
    <col min="13" max="13" width="9.3359375" style="3" customWidth="1"/>
    <col min="14" max="14" width="10.21484375" style="6" customWidth="1"/>
    <col min="15" max="15" width="10.99609375" style="3" customWidth="1"/>
    <col min="16" max="16" width="10.88671875" style="3" customWidth="1"/>
    <col min="17" max="17" width="11.10546875" style="3" customWidth="1"/>
    <col min="18" max="19" width="10.6640625" style="3" customWidth="1"/>
    <col min="20" max="20" width="10.88671875" style="3" customWidth="1"/>
    <col min="21" max="21" width="8.6640625" style="3" customWidth="1"/>
    <col min="22" max="22" width="7.99609375" style="3" customWidth="1"/>
    <col min="23" max="23" width="7.88671875" style="3" customWidth="1"/>
    <col min="24" max="24" width="7.99609375" style="3" customWidth="1"/>
    <col min="25" max="26" width="8.5546875" style="3" customWidth="1"/>
    <col min="27" max="27" width="9.10546875" style="3" customWidth="1"/>
    <col min="28" max="16384" width="5.10546875" style="5" customWidth="1"/>
  </cols>
  <sheetData>
    <row r="1" spans="1:27" s="25" customFormat="1" ht="11.25">
      <c r="A1" s="22" t="s">
        <v>79</v>
      </c>
      <c r="B1" s="24"/>
      <c r="C1" s="24"/>
      <c r="D1" s="24"/>
      <c r="E1" s="24"/>
      <c r="F1" s="24"/>
      <c r="G1" s="24"/>
      <c r="H1" s="23"/>
      <c r="I1" s="24"/>
      <c r="J1" s="23"/>
      <c r="K1" s="23"/>
      <c r="L1" s="23"/>
      <c r="M1" s="23"/>
      <c r="N1" s="24" t="s">
        <v>32</v>
      </c>
      <c r="O1" s="22" t="s">
        <v>115</v>
      </c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4" t="s">
        <v>32</v>
      </c>
    </row>
    <row r="2" spans="1:27" s="117" customFormat="1" ht="11.25">
      <c r="A2" s="115"/>
      <c r="B2" s="116"/>
      <c r="C2" s="116"/>
      <c r="D2" s="116"/>
      <c r="E2" s="116"/>
      <c r="F2" s="116"/>
      <c r="G2" s="116"/>
      <c r="H2" s="115"/>
      <c r="I2" s="116"/>
      <c r="J2" s="115"/>
      <c r="K2" s="115"/>
      <c r="L2" s="115"/>
      <c r="M2" s="118"/>
      <c r="N2" s="119"/>
      <c r="O2" s="115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5"/>
      <c r="AA2" s="115"/>
    </row>
    <row r="3" spans="1:27" s="127" customFormat="1" ht="24" customHeight="1">
      <c r="A3" s="123" t="s">
        <v>275</v>
      </c>
      <c r="B3" s="123"/>
      <c r="C3" s="123"/>
      <c r="D3" s="123"/>
      <c r="E3" s="123"/>
      <c r="F3" s="123"/>
      <c r="G3" s="124"/>
      <c r="H3" s="124" t="s">
        <v>154</v>
      </c>
      <c r="I3" s="123"/>
      <c r="J3" s="123"/>
      <c r="K3" s="123"/>
      <c r="L3" s="123"/>
      <c r="M3" s="124"/>
      <c r="N3" s="126"/>
      <c r="O3" s="123" t="s">
        <v>276</v>
      </c>
      <c r="P3" s="124"/>
      <c r="Q3" s="124"/>
      <c r="R3" s="124"/>
      <c r="S3" s="124"/>
      <c r="T3" s="124"/>
      <c r="U3" s="124" t="s">
        <v>277</v>
      </c>
      <c r="V3" s="124"/>
      <c r="W3" s="124"/>
      <c r="X3" s="124"/>
      <c r="Y3" s="124"/>
      <c r="Z3" s="124"/>
      <c r="AA3" s="124"/>
    </row>
    <row r="4" spans="1:27" s="46" customFormat="1" ht="12">
      <c r="A4" s="43"/>
      <c r="B4" s="43"/>
      <c r="C4" s="44"/>
      <c r="D4" s="44"/>
      <c r="E4" s="44"/>
      <c r="F4" s="44"/>
      <c r="G4" s="44"/>
      <c r="H4" s="44"/>
      <c r="I4" s="44"/>
      <c r="J4" s="44"/>
      <c r="K4" s="44"/>
      <c r="L4" s="44"/>
      <c r="M4" s="45"/>
      <c r="N4" s="120"/>
      <c r="O4" s="43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  <c r="AA4" s="45"/>
    </row>
    <row r="5" spans="1:27" s="128" customFormat="1" ht="15.75" thickBot="1">
      <c r="A5" s="128" t="s">
        <v>84</v>
      </c>
      <c r="B5" s="254"/>
      <c r="C5" s="254"/>
      <c r="D5" s="254"/>
      <c r="E5" s="254"/>
      <c r="F5" s="254"/>
      <c r="G5" s="254"/>
      <c r="H5" s="254"/>
      <c r="I5" s="254"/>
      <c r="N5" s="255" t="s">
        <v>0</v>
      </c>
      <c r="O5" s="128" t="s">
        <v>84</v>
      </c>
      <c r="AA5" s="254" t="s">
        <v>0</v>
      </c>
    </row>
    <row r="6" spans="1:27" s="129" customFormat="1" ht="14.25" customHeight="1">
      <c r="A6" s="588" t="s">
        <v>142</v>
      </c>
      <c r="B6" s="591" t="s">
        <v>278</v>
      </c>
      <c r="C6" s="349"/>
      <c r="D6" s="350"/>
      <c r="E6" s="350"/>
      <c r="F6" s="595" t="s">
        <v>279</v>
      </c>
      <c r="G6" s="351"/>
      <c r="H6" s="351"/>
      <c r="I6" s="351"/>
      <c r="J6" s="595" t="s">
        <v>280</v>
      </c>
      <c r="K6" s="350"/>
      <c r="L6" s="350"/>
      <c r="M6" s="352"/>
      <c r="N6" s="584" t="s">
        <v>27</v>
      </c>
      <c r="O6" s="597" t="s">
        <v>142</v>
      </c>
      <c r="P6" s="595" t="s">
        <v>281</v>
      </c>
      <c r="Q6" s="353"/>
      <c r="R6" s="350"/>
      <c r="S6" s="350"/>
      <c r="T6" s="595" t="s">
        <v>282</v>
      </c>
      <c r="U6" s="351"/>
      <c r="V6" s="351"/>
      <c r="W6" s="349"/>
      <c r="X6" s="595" t="s">
        <v>283</v>
      </c>
      <c r="Y6" s="354"/>
      <c r="Z6" s="352"/>
      <c r="AA6" s="584" t="s">
        <v>27</v>
      </c>
    </row>
    <row r="7" spans="1:27" s="129" customFormat="1" ht="14.25" customHeight="1">
      <c r="A7" s="589"/>
      <c r="B7" s="592"/>
      <c r="C7" s="355" t="s">
        <v>284</v>
      </c>
      <c r="D7" s="355" t="s">
        <v>285</v>
      </c>
      <c r="E7" s="356" t="s">
        <v>286</v>
      </c>
      <c r="F7" s="596"/>
      <c r="G7" s="357" t="s">
        <v>287</v>
      </c>
      <c r="H7" s="355" t="s">
        <v>285</v>
      </c>
      <c r="I7" s="358" t="s">
        <v>286</v>
      </c>
      <c r="J7" s="596"/>
      <c r="K7" s="355" t="s">
        <v>287</v>
      </c>
      <c r="L7" s="355" t="s">
        <v>285</v>
      </c>
      <c r="M7" s="357" t="s">
        <v>286</v>
      </c>
      <c r="N7" s="587"/>
      <c r="O7" s="598"/>
      <c r="P7" s="596"/>
      <c r="Q7" s="355" t="s">
        <v>287</v>
      </c>
      <c r="R7" s="355" t="s">
        <v>285</v>
      </c>
      <c r="S7" s="356" t="s">
        <v>286</v>
      </c>
      <c r="T7" s="596"/>
      <c r="U7" s="355" t="s">
        <v>287</v>
      </c>
      <c r="V7" s="355" t="s">
        <v>285</v>
      </c>
      <c r="W7" s="356" t="s">
        <v>286</v>
      </c>
      <c r="X7" s="596"/>
      <c r="Y7" s="355" t="s">
        <v>287</v>
      </c>
      <c r="Z7" s="357" t="s">
        <v>285</v>
      </c>
      <c r="AA7" s="585"/>
    </row>
    <row r="8" spans="1:27" s="129" customFormat="1" ht="14.25" customHeight="1">
      <c r="A8" s="589"/>
      <c r="B8" s="593" t="s">
        <v>51</v>
      </c>
      <c r="C8" s="359"/>
      <c r="D8" s="359"/>
      <c r="E8" s="359"/>
      <c r="F8" s="593" t="s">
        <v>52</v>
      </c>
      <c r="G8" s="360"/>
      <c r="H8" s="359"/>
      <c r="I8" s="359"/>
      <c r="J8" s="593" t="s">
        <v>53</v>
      </c>
      <c r="K8" s="359"/>
      <c r="L8" s="359"/>
      <c r="M8" s="360"/>
      <c r="N8" s="585"/>
      <c r="O8" s="599"/>
      <c r="P8" s="593" t="s">
        <v>54</v>
      </c>
      <c r="Q8" s="359"/>
      <c r="R8" s="359"/>
      <c r="S8" s="359"/>
      <c r="T8" s="596" t="s">
        <v>55</v>
      </c>
      <c r="U8" s="359"/>
      <c r="V8" s="359"/>
      <c r="W8" s="359"/>
      <c r="X8" s="593" t="s">
        <v>56</v>
      </c>
      <c r="Y8" s="359"/>
      <c r="Z8" s="360"/>
      <c r="AA8" s="585"/>
    </row>
    <row r="9" spans="1:27" s="129" customFormat="1" ht="14.25" customHeight="1">
      <c r="A9" s="590"/>
      <c r="B9" s="594"/>
      <c r="C9" s="362" t="s">
        <v>57</v>
      </c>
      <c r="D9" s="362" t="s">
        <v>10</v>
      </c>
      <c r="E9" s="362" t="s">
        <v>58</v>
      </c>
      <c r="F9" s="594"/>
      <c r="G9" s="363" t="s">
        <v>57</v>
      </c>
      <c r="H9" s="362" t="s">
        <v>10</v>
      </c>
      <c r="I9" s="362" t="s">
        <v>58</v>
      </c>
      <c r="J9" s="594"/>
      <c r="K9" s="362" t="s">
        <v>57</v>
      </c>
      <c r="L9" s="362" t="s">
        <v>10</v>
      </c>
      <c r="M9" s="363" t="s">
        <v>58</v>
      </c>
      <c r="N9" s="586"/>
      <c r="O9" s="600"/>
      <c r="P9" s="594"/>
      <c r="Q9" s="362" t="s">
        <v>57</v>
      </c>
      <c r="R9" s="362" t="s">
        <v>10</v>
      </c>
      <c r="S9" s="362" t="s">
        <v>58</v>
      </c>
      <c r="T9" s="601"/>
      <c r="U9" s="362" t="s">
        <v>57</v>
      </c>
      <c r="V9" s="362" t="s">
        <v>10</v>
      </c>
      <c r="W9" s="362" t="s">
        <v>58</v>
      </c>
      <c r="X9" s="594"/>
      <c r="Y9" s="362" t="s">
        <v>57</v>
      </c>
      <c r="Z9" s="363" t="s">
        <v>10</v>
      </c>
      <c r="AA9" s="586"/>
    </row>
    <row r="10" spans="1:254" s="128" customFormat="1" ht="21" customHeight="1">
      <c r="A10" s="364">
        <v>2015</v>
      </c>
      <c r="B10" s="365">
        <v>47839</v>
      </c>
      <c r="C10" s="365">
        <v>312</v>
      </c>
      <c r="D10" s="365">
        <v>46276</v>
      </c>
      <c r="E10" s="365">
        <v>1251</v>
      </c>
      <c r="F10" s="365">
        <v>33312</v>
      </c>
      <c r="G10" s="365">
        <v>92</v>
      </c>
      <c r="H10" s="365">
        <v>32786</v>
      </c>
      <c r="I10" s="365">
        <v>434</v>
      </c>
      <c r="J10" s="365">
        <v>2083</v>
      </c>
      <c r="K10" s="365">
        <v>60</v>
      </c>
      <c r="L10" s="365">
        <v>1851</v>
      </c>
      <c r="M10" s="365">
        <v>172</v>
      </c>
      <c r="N10" s="366">
        <v>2015</v>
      </c>
      <c r="O10" s="364">
        <v>2015</v>
      </c>
      <c r="P10" s="365">
        <v>12210</v>
      </c>
      <c r="Q10" s="365">
        <v>143</v>
      </c>
      <c r="R10" s="365">
        <v>11556</v>
      </c>
      <c r="S10" s="365">
        <v>511</v>
      </c>
      <c r="T10" s="365">
        <v>234</v>
      </c>
      <c r="U10" s="365">
        <v>17</v>
      </c>
      <c r="V10" s="365">
        <v>83</v>
      </c>
      <c r="W10" s="365">
        <v>134</v>
      </c>
      <c r="X10" s="367">
        <v>6574</v>
      </c>
      <c r="Y10" s="368">
        <v>94</v>
      </c>
      <c r="Z10" s="369">
        <v>6480</v>
      </c>
      <c r="AA10" s="370">
        <v>2015</v>
      </c>
      <c r="AB10" s="175"/>
      <c r="AC10" s="175"/>
      <c r="AD10" s="175"/>
      <c r="AE10" s="175"/>
      <c r="AF10" s="175"/>
      <c r="AG10" s="175"/>
      <c r="AH10" s="175"/>
      <c r="AI10" s="175"/>
      <c r="AJ10" s="175"/>
      <c r="AK10" s="175"/>
      <c r="AL10" s="175"/>
      <c r="AM10" s="175"/>
      <c r="AN10" s="175"/>
      <c r="AO10" s="175"/>
      <c r="AP10" s="175"/>
      <c r="AQ10" s="175"/>
      <c r="AR10" s="175"/>
      <c r="AS10" s="175"/>
      <c r="AT10" s="175"/>
      <c r="AU10" s="175"/>
      <c r="AV10" s="175"/>
      <c r="AW10" s="175"/>
      <c r="AX10" s="175"/>
      <c r="AY10" s="175"/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5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75"/>
      <c r="ID10" s="175"/>
      <c r="IE10" s="175"/>
      <c r="IF10" s="175"/>
      <c r="IG10" s="175"/>
      <c r="IH10" s="175"/>
      <c r="II10" s="175"/>
      <c r="IJ10" s="175"/>
      <c r="IK10" s="175"/>
      <c r="IL10" s="175"/>
      <c r="IM10" s="175"/>
      <c r="IN10" s="175"/>
      <c r="IO10" s="175"/>
      <c r="IP10" s="175"/>
      <c r="IQ10" s="175"/>
      <c r="IR10" s="175"/>
      <c r="IS10" s="175"/>
      <c r="IT10" s="175"/>
    </row>
    <row r="11" spans="1:254" s="128" customFormat="1" ht="21" customHeight="1">
      <c r="A11" s="364">
        <v>2016</v>
      </c>
      <c r="B11" s="365">
        <v>49465</v>
      </c>
      <c r="C11" s="365">
        <v>332</v>
      </c>
      <c r="D11" s="365">
        <v>47838</v>
      </c>
      <c r="E11" s="365">
        <v>1295</v>
      </c>
      <c r="F11" s="365">
        <v>34719</v>
      </c>
      <c r="G11" s="365">
        <v>99</v>
      </c>
      <c r="H11" s="365">
        <v>34180</v>
      </c>
      <c r="I11" s="365">
        <v>440</v>
      </c>
      <c r="J11" s="365">
        <v>2007</v>
      </c>
      <c r="K11" s="365">
        <v>69</v>
      </c>
      <c r="L11" s="365">
        <v>1780</v>
      </c>
      <c r="M11" s="365">
        <v>158</v>
      </c>
      <c r="N11" s="366">
        <v>2016</v>
      </c>
      <c r="O11" s="364">
        <v>2016</v>
      </c>
      <c r="P11" s="365">
        <v>12483</v>
      </c>
      <c r="Q11" s="365">
        <v>145</v>
      </c>
      <c r="R11" s="365">
        <v>11793</v>
      </c>
      <c r="S11" s="365">
        <v>545</v>
      </c>
      <c r="T11" s="365">
        <v>256</v>
      </c>
      <c r="U11" s="365">
        <v>19</v>
      </c>
      <c r="V11" s="365">
        <v>85</v>
      </c>
      <c r="W11" s="365">
        <v>152</v>
      </c>
      <c r="X11" s="367">
        <v>6584</v>
      </c>
      <c r="Y11" s="368">
        <v>95</v>
      </c>
      <c r="Z11" s="369">
        <v>6489</v>
      </c>
      <c r="AA11" s="370">
        <v>2016</v>
      </c>
      <c r="AB11" s="175"/>
      <c r="AC11" s="175"/>
      <c r="AD11" s="175"/>
      <c r="AE11" s="175"/>
      <c r="AF11" s="175"/>
      <c r="AG11" s="175"/>
      <c r="AH11" s="175"/>
      <c r="AI11" s="175"/>
      <c r="AJ11" s="175"/>
      <c r="AK11" s="175"/>
      <c r="AL11" s="175"/>
      <c r="AM11" s="175"/>
      <c r="AN11" s="175"/>
      <c r="AO11" s="175"/>
      <c r="AP11" s="175"/>
      <c r="AQ11" s="175"/>
      <c r="AR11" s="175"/>
      <c r="AS11" s="175"/>
      <c r="AT11" s="175"/>
      <c r="AU11" s="175"/>
      <c r="AV11" s="175"/>
      <c r="AW11" s="175"/>
      <c r="AX11" s="175"/>
      <c r="AY11" s="175"/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  <c r="HW11" s="175"/>
      <c r="HX11" s="175"/>
      <c r="HY11" s="175"/>
      <c r="HZ11" s="175"/>
      <c r="IA11" s="175"/>
      <c r="IB11" s="175"/>
      <c r="IC11" s="175"/>
      <c r="ID11" s="175"/>
      <c r="IE11" s="175"/>
      <c r="IF11" s="175"/>
      <c r="IG11" s="175"/>
      <c r="IH11" s="175"/>
      <c r="II11" s="175"/>
      <c r="IJ11" s="175"/>
      <c r="IK11" s="175"/>
      <c r="IL11" s="175"/>
      <c r="IM11" s="175"/>
      <c r="IN11" s="175"/>
      <c r="IO11" s="175"/>
      <c r="IP11" s="175"/>
      <c r="IQ11" s="175"/>
      <c r="IR11" s="175"/>
      <c r="IS11" s="175"/>
      <c r="IT11" s="175"/>
    </row>
    <row r="12" spans="1:254" s="128" customFormat="1" ht="21" customHeight="1">
      <c r="A12" s="364">
        <v>2017</v>
      </c>
      <c r="B12" s="365">
        <v>50720</v>
      </c>
      <c r="C12" s="365">
        <v>371</v>
      </c>
      <c r="D12" s="365">
        <v>49063</v>
      </c>
      <c r="E12" s="365">
        <v>1286</v>
      </c>
      <c r="F12" s="365">
        <v>35871</v>
      </c>
      <c r="G12" s="365">
        <v>121</v>
      </c>
      <c r="H12" s="365">
        <v>35323</v>
      </c>
      <c r="I12" s="365">
        <v>427</v>
      </c>
      <c r="J12" s="365">
        <v>1938</v>
      </c>
      <c r="K12" s="365">
        <v>72</v>
      </c>
      <c r="L12" s="365">
        <v>1704</v>
      </c>
      <c r="M12" s="365">
        <v>162</v>
      </c>
      <c r="N12" s="366">
        <v>2017</v>
      </c>
      <c r="O12" s="364">
        <v>2017</v>
      </c>
      <c r="P12" s="365">
        <v>12653</v>
      </c>
      <c r="Q12" s="365">
        <v>155</v>
      </c>
      <c r="R12" s="365">
        <v>11950</v>
      </c>
      <c r="S12" s="365">
        <v>548</v>
      </c>
      <c r="T12" s="365">
        <v>258</v>
      </c>
      <c r="U12" s="365">
        <v>23</v>
      </c>
      <c r="V12" s="365">
        <v>86</v>
      </c>
      <c r="W12" s="365">
        <v>149</v>
      </c>
      <c r="X12" s="367">
        <v>6590</v>
      </c>
      <c r="Y12" s="368">
        <v>96</v>
      </c>
      <c r="Z12" s="369">
        <v>6494</v>
      </c>
      <c r="AA12" s="370">
        <v>2017</v>
      </c>
      <c r="AB12" s="175"/>
      <c r="AC12" s="175"/>
      <c r="AD12" s="175"/>
      <c r="AE12" s="175"/>
      <c r="AF12" s="175"/>
      <c r="AG12" s="175"/>
      <c r="AH12" s="175"/>
      <c r="AI12" s="175"/>
      <c r="AJ12" s="175"/>
      <c r="AK12" s="175"/>
      <c r="AL12" s="175"/>
      <c r="AM12" s="175"/>
      <c r="AN12" s="175"/>
      <c r="AO12" s="175"/>
      <c r="AP12" s="175"/>
      <c r="AQ12" s="175"/>
      <c r="AR12" s="175"/>
      <c r="AS12" s="175"/>
      <c r="AT12" s="175"/>
      <c r="AU12" s="175"/>
      <c r="AV12" s="175"/>
      <c r="AW12" s="175"/>
      <c r="AX12" s="175"/>
      <c r="AY12" s="175"/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  <c r="IK12" s="175"/>
      <c r="IL12" s="175"/>
      <c r="IM12" s="175"/>
      <c r="IN12" s="175"/>
      <c r="IO12" s="175"/>
      <c r="IP12" s="175"/>
      <c r="IQ12" s="175"/>
      <c r="IR12" s="175"/>
      <c r="IS12" s="175"/>
      <c r="IT12" s="175"/>
    </row>
    <row r="13" spans="1:254" s="128" customFormat="1" ht="21" customHeight="1">
      <c r="A13" s="364">
        <v>2018</v>
      </c>
      <c r="B13" s="365">
        <v>51829</v>
      </c>
      <c r="C13" s="365">
        <v>388</v>
      </c>
      <c r="D13" s="365">
        <v>50145</v>
      </c>
      <c r="E13" s="365">
        <v>1296</v>
      </c>
      <c r="F13" s="365">
        <v>36729</v>
      </c>
      <c r="G13" s="365">
        <v>129</v>
      </c>
      <c r="H13" s="365">
        <v>36178</v>
      </c>
      <c r="I13" s="365">
        <v>422</v>
      </c>
      <c r="J13" s="365">
        <v>1915</v>
      </c>
      <c r="K13" s="365">
        <v>72</v>
      </c>
      <c r="L13" s="365">
        <v>1674</v>
      </c>
      <c r="M13" s="365">
        <v>169</v>
      </c>
      <c r="N13" s="366">
        <v>2018</v>
      </c>
      <c r="O13" s="364">
        <v>2018</v>
      </c>
      <c r="P13" s="365">
        <v>12922</v>
      </c>
      <c r="Q13" s="365">
        <v>162</v>
      </c>
      <c r="R13" s="365">
        <v>12199</v>
      </c>
      <c r="S13" s="365">
        <v>561</v>
      </c>
      <c r="T13" s="365">
        <v>263</v>
      </c>
      <c r="U13" s="365">
        <v>25</v>
      </c>
      <c r="V13" s="365">
        <v>94</v>
      </c>
      <c r="W13" s="365">
        <v>144</v>
      </c>
      <c r="X13" s="367">
        <v>6593</v>
      </c>
      <c r="Y13" s="368">
        <v>90</v>
      </c>
      <c r="Z13" s="369">
        <v>6503</v>
      </c>
      <c r="AA13" s="370">
        <v>2018</v>
      </c>
      <c r="AB13" s="175"/>
      <c r="AC13" s="175"/>
      <c r="AD13" s="175"/>
      <c r="AE13" s="175"/>
      <c r="AF13" s="175"/>
      <c r="AG13" s="175"/>
      <c r="AH13" s="175"/>
      <c r="AI13" s="175"/>
      <c r="AJ13" s="175"/>
      <c r="AK13" s="175"/>
      <c r="AL13" s="175"/>
      <c r="AM13" s="175"/>
      <c r="AN13" s="175"/>
      <c r="AO13" s="175"/>
      <c r="AP13" s="175"/>
      <c r="AQ13" s="175"/>
      <c r="AR13" s="175"/>
      <c r="AS13" s="175"/>
      <c r="AT13" s="175"/>
      <c r="AU13" s="175"/>
      <c r="AV13" s="175"/>
      <c r="AW13" s="175"/>
      <c r="AX13" s="175"/>
      <c r="AY13" s="175"/>
      <c r="AZ13" s="175"/>
      <c r="BA13" s="175"/>
      <c r="BB13" s="175"/>
      <c r="BC13" s="175"/>
      <c r="BD13" s="175"/>
      <c r="BE13" s="175"/>
      <c r="BF13" s="175"/>
      <c r="BG13" s="175"/>
      <c r="BH13" s="175"/>
      <c r="BI13" s="175"/>
      <c r="BJ13" s="175"/>
      <c r="BK13" s="175"/>
      <c r="BL13" s="175"/>
      <c r="BM13" s="175"/>
      <c r="BN13" s="175"/>
      <c r="BO13" s="175"/>
      <c r="BP13" s="175"/>
      <c r="BQ13" s="175"/>
      <c r="BR13" s="175"/>
      <c r="BS13" s="175"/>
      <c r="BT13" s="175"/>
      <c r="BU13" s="175"/>
      <c r="BV13" s="175"/>
      <c r="BW13" s="175"/>
      <c r="BX13" s="175"/>
      <c r="BY13" s="175"/>
      <c r="BZ13" s="175"/>
      <c r="CA13" s="175"/>
      <c r="CB13" s="175"/>
      <c r="CC13" s="175"/>
      <c r="CD13" s="175"/>
      <c r="CE13" s="175"/>
      <c r="CF13" s="175"/>
      <c r="CG13" s="175"/>
      <c r="CH13" s="175"/>
      <c r="CI13" s="175"/>
      <c r="CJ13" s="175"/>
      <c r="CK13" s="175"/>
      <c r="CL13" s="175"/>
      <c r="CM13" s="175"/>
      <c r="CN13" s="175"/>
      <c r="CO13" s="175"/>
      <c r="CP13" s="175"/>
      <c r="CQ13" s="175"/>
      <c r="CR13" s="175"/>
      <c r="CS13" s="175"/>
      <c r="CT13" s="175"/>
      <c r="CU13" s="175"/>
      <c r="CV13" s="175"/>
      <c r="CW13" s="175"/>
      <c r="CX13" s="175"/>
      <c r="CY13" s="175"/>
      <c r="CZ13" s="175"/>
      <c r="DA13" s="175"/>
      <c r="DB13" s="175"/>
      <c r="DC13" s="175"/>
      <c r="DD13" s="175"/>
      <c r="DE13" s="175"/>
      <c r="DF13" s="175"/>
      <c r="DG13" s="175"/>
      <c r="DH13" s="175"/>
      <c r="DI13" s="175"/>
      <c r="DJ13" s="175"/>
      <c r="DK13" s="175"/>
      <c r="DL13" s="175"/>
      <c r="DM13" s="175"/>
      <c r="DN13" s="175"/>
      <c r="DO13" s="175"/>
      <c r="DP13" s="175"/>
      <c r="DQ13" s="175"/>
      <c r="DR13" s="175"/>
      <c r="DS13" s="175"/>
      <c r="DT13" s="175"/>
      <c r="DU13" s="175"/>
      <c r="DV13" s="175"/>
      <c r="DW13" s="175"/>
      <c r="DX13" s="175"/>
      <c r="DY13" s="175"/>
      <c r="DZ13" s="175"/>
      <c r="EA13" s="175"/>
      <c r="EB13" s="175"/>
      <c r="EC13" s="175"/>
      <c r="ED13" s="175"/>
      <c r="EE13" s="175"/>
      <c r="EF13" s="175"/>
      <c r="EG13" s="175"/>
      <c r="EH13" s="175"/>
      <c r="EI13" s="175"/>
      <c r="EJ13" s="175"/>
      <c r="EK13" s="175"/>
      <c r="EL13" s="175"/>
      <c r="EM13" s="175"/>
      <c r="EN13" s="175"/>
      <c r="EO13" s="175"/>
      <c r="EP13" s="175"/>
      <c r="EQ13" s="175"/>
      <c r="ER13" s="175"/>
      <c r="ES13" s="175"/>
      <c r="ET13" s="175"/>
      <c r="EU13" s="175"/>
      <c r="EV13" s="175"/>
      <c r="EW13" s="175"/>
      <c r="EX13" s="175"/>
      <c r="EY13" s="175"/>
      <c r="EZ13" s="175"/>
      <c r="FA13" s="175"/>
      <c r="FB13" s="175"/>
      <c r="FC13" s="175"/>
      <c r="FD13" s="175"/>
      <c r="FE13" s="175"/>
      <c r="FF13" s="175"/>
      <c r="FG13" s="175"/>
      <c r="FH13" s="175"/>
      <c r="FI13" s="175"/>
      <c r="FJ13" s="175"/>
      <c r="FK13" s="175"/>
      <c r="FL13" s="175"/>
      <c r="FM13" s="175"/>
      <c r="FN13" s="175"/>
      <c r="FO13" s="175"/>
      <c r="FP13" s="175"/>
      <c r="FQ13" s="175"/>
      <c r="FR13" s="175"/>
      <c r="FS13" s="175"/>
      <c r="FT13" s="175"/>
      <c r="FU13" s="175"/>
      <c r="FV13" s="175"/>
      <c r="FW13" s="175"/>
      <c r="FX13" s="175"/>
      <c r="FY13" s="175"/>
      <c r="FZ13" s="175"/>
      <c r="GA13" s="175"/>
      <c r="GB13" s="175"/>
      <c r="GC13" s="175"/>
      <c r="GD13" s="175"/>
      <c r="GE13" s="175"/>
      <c r="GF13" s="175"/>
      <c r="GG13" s="175"/>
      <c r="GH13" s="175"/>
      <c r="GI13" s="175"/>
      <c r="GJ13" s="175"/>
      <c r="GK13" s="175"/>
      <c r="GL13" s="175"/>
      <c r="GM13" s="175"/>
      <c r="GN13" s="175"/>
      <c r="GO13" s="175"/>
      <c r="GP13" s="175"/>
      <c r="GQ13" s="175"/>
      <c r="GR13" s="175"/>
      <c r="GS13" s="175"/>
      <c r="GT13" s="175"/>
      <c r="GU13" s="175"/>
      <c r="GV13" s="175"/>
      <c r="GW13" s="175"/>
      <c r="GX13" s="175"/>
      <c r="GY13" s="175"/>
      <c r="GZ13" s="175"/>
      <c r="HA13" s="175"/>
      <c r="HB13" s="175"/>
      <c r="HC13" s="175"/>
      <c r="HD13" s="175"/>
      <c r="HE13" s="175"/>
      <c r="HF13" s="175"/>
      <c r="HG13" s="175"/>
      <c r="HH13" s="175"/>
      <c r="HI13" s="175"/>
      <c r="HJ13" s="175"/>
      <c r="HK13" s="175"/>
      <c r="HL13" s="175"/>
      <c r="HM13" s="175"/>
      <c r="HN13" s="175"/>
      <c r="HO13" s="175"/>
      <c r="HP13" s="175"/>
      <c r="HQ13" s="175"/>
      <c r="HR13" s="175"/>
      <c r="HS13" s="175"/>
      <c r="HT13" s="175"/>
      <c r="HU13" s="175"/>
      <c r="HV13" s="175"/>
      <c r="HW13" s="175"/>
      <c r="HX13" s="175"/>
      <c r="HY13" s="175"/>
      <c r="HZ13" s="175"/>
      <c r="IA13" s="175"/>
      <c r="IB13" s="175"/>
      <c r="IC13" s="175"/>
      <c r="ID13" s="175"/>
      <c r="IE13" s="175"/>
      <c r="IF13" s="175"/>
      <c r="IG13" s="175"/>
      <c r="IH13" s="175"/>
      <c r="II13" s="175"/>
      <c r="IJ13" s="175"/>
      <c r="IK13" s="175"/>
      <c r="IL13" s="175"/>
      <c r="IM13" s="175"/>
      <c r="IN13" s="175"/>
      <c r="IO13" s="175"/>
      <c r="IP13" s="175"/>
      <c r="IQ13" s="175"/>
      <c r="IR13" s="175"/>
      <c r="IS13" s="175"/>
      <c r="IT13" s="175"/>
    </row>
    <row r="14" spans="1:254" s="132" customFormat="1" ht="21" customHeight="1">
      <c r="A14" s="371">
        <v>2019</v>
      </c>
      <c r="B14" s="372">
        <f>SUM(C14:E14)</f>
        <v>52812</v>
      </c>
      <c r="C14" s="372">
        <f>SUM(G14,K14,Q14,U14)</f>
        <v>391</v>
      </c>
      <c r="D14" s="372">
        <f>SUM(H14,L14,R14,V14)</f>
        <v>51111</v>
      </c>
      <c r="E14" s="372">
        <f>SUM(I14,M14,S14,W14)</f>
        <v>1310</v>
      </c>
      <c r="F14" s="372">
        <f>SUM(G14,H14:I14)</f>
        <v>37623</v>
      </c>
      <c r="G14" s="372">
        <v>119</v>
      </c>
      <c r="H14" s="372">
        <v>37062</v>
      </c>
      <c r="I14" s="372">
        <v>442</v>
      </c>
      <c r="J14" s="372">
        <f>SUM(K14:M14)</f>
        <v>1857</v>
      </c>
      <c r="K14" s="372">
        <v>71</v>
      </c>
      <c r="L14" s="372">
        <v>1621</v>
      </c>
      <c r="M14" s="372">
        <v>165</v>
      </c>
      <c r="N14" s="373">
        <v>2019</v>
      </c>
      <c r="O14" s="374">
        <v>2019</v>
      </c>
      <c r="P14" s="372">
        <f>SUM(Q14:S14)</f>
        <v>13065</v>
      </c>
      <c r="Q14" s="372">
        <v>174</v>
      </c>
      <c r="R14" s="372">
        <v>12334</v>
      </c>
      <c r="S14" s="372">
        <v>557</v>
      </c>
      <c r="T14" s="372">
        <f>SUM(U14:W14)</f>
        <v>267</v>
      </c>
      <c r="U14" s="372">
        <v>27</v>
      </c>
      <c r="V14" s="372">
        <v>94</v>
      </c>
      <c r="W14" s="372">
        <v>146</v>
      </c>
      <c r="X14" s="552">
        <f>SUM(Y14:Z14)</f>
        <v>6574</v>
      </c>
      <c r="Y14" s="375">
        <v>88</v>
      </c>
      <c r="Z14" s="376">
        <v>6486</v>
      </c>
      <c r="AA14" s="377">
        <v>2019</v>
      </c>
      <c r="AB14" s="175"/>
      <c r="AC14" s="175"/>
      <c r="AD14" s="175"/>
      <c r="AE14" s="175"/>
      <c r="AF14" s="175"/>
      <c r="AG14" s="175"/>
      <c r="AH14" s="175"/>
      <c r="AI14" s="175"/>
      <c r="AJ14" s="175"/>
      <c r="AK14" s="175"/>
      <c r="AL14" s="175"/>
      <c r="AM14" s="175"/>
      <c r="AN14" s="175"/>
      <c r="AO14" s="175"/>
      <c r="AP14" s="175"/>
      <c r="AQ14" s="175"/>
      <c r="AR14" s="175"/>
      <c r="AS14" s="175"/>
      <c r="AT14" s="175"/>
      <c r="AU14" s="175"/>
      <c r="AV14" s="175"/>
      <c r="AW14" s="175"/>
      <c r="AX14" s="175"/>
      <c r="AY14" s="175"/>
      <c r="AZ14" s="175"/>
      <c r="BA14" s="175"/>
      <c r="BB14" s="175"/>
      <c r="BC14" s="175"/>
      <c r="BD14" s="175"/>
      <c r="BE14" s="175"/>
      <c r="BF14" s="175"/>
      <c r="BG14" s="175"/>
      <c r="BH14" s="175"/>
      <c r="BI14" s="175"/>
      <c r="BJ14" s="175"/>
      <c r="BK14" s="175"/>
      <c r="BL14" s="175"/>
      <c r="BM14" s="175"/>
      <c r="BN14" s="175"/>
      <c r="BO14" s="175"/>
      <c r="BP14" s="175"/>
      <c r="BQ14" s="175"/>
      <c r="BR14" s="175"/>
      <c r="BS14" s="175"/>
      <c r="BT14" s="175"/>
      <c r="BU14" s="175"/>
      <c r="BV14" s="175"/>
      <c r="BW14" s="175"/>
      <c r="BX14" s="175"/>
      <c r="BY14" s="175"/>
      <c r="BZ14" s="175"/>
      <c r="CA14" s="175"/>
      <c r="CB14" s="175"/>
      <c r="CC14" s="175"/>
      <c r="CD14" s="175"/>
      <c r="CE14" s="175"/>
      <c r="CF14" s="175"/>
      <c r="CG14" s="175"/>
      <c r="CH14" s="175"/>
      <c r="CI14" s="175"/>
      <c r="CJ14" s="175"/>
      <c r="CK14" s="175"/>
      <c r="CL14" s="175"/>
      <c r="CM14" s="175"/>
      <c r="CN14" s="175"/>
      <c r="CO14" s="175"/>
      <c r="CP14" s="175"/>
      <c r="CQ14" s="175"/>
      <c r="CR14" s="175"/>
      <c r="CS14" s="175"/>
      <c r="CT14" s="175"/>
      <c r="CU14" s="175"/>
      <c r="CV14" s="175"/>
      <c r="CW14" s="175"/>
      <c r="CX14" s="175"/>
      <c r="CY14" s="175"/>
      <c r="CZ14" s="175"/>
      <c r="DA14" s="175"/>
      <c r="DB14" s="175"/>
      <c r="DC14" s="175"/>
      <c r="DD14" s="175"/>
      <c r="DE14" s="175"/>
      <c r="DF14" s="175"/>
      <c r="DG14" s="175"/>
      <c r="DH14" s="175"/>
      <c r="DI14" s="175"/>
      <c r="DJ14" s="175"/>
      <c r="DK14" s="175"/>
      <c r="DL14" s="175"/>
      <c r="DM14" s="175"/>
      <c r="DN14" s="175"/>
      <c r="DO14" s="175"/>
      <c r="DP14" s="175"/>
      <c r="DQ14" s="175"/>
      <c r="DR14" s="175"/>
      <c r="DS14" s="175"/>
      <c r="DT14" s="175"/>
      <c r="DU14" s="175"/>
      <c r="DV14" s="175"/>
      <c r="DW14" s="175"/>
      <c r="DX14" s="175"/>
      <c r="DY14" s="175"/>
      <c r="DZ14" s="175"/>
      <c r="EA14" s="175"/>
      <c r="EB14" s="175"/>
      <c r="EC14" s="175"/>
      <c r="ED14" s="175"/>
      <c r="EE14" s="175"/>
      <c r="EF14" s="175"/>
      <c r="EG14" s="175"/>
      <c r="EH14" s="175"/>
      <c r="EI14" s="175"/>
      <c r="EJ14" s="175"/>
      <c r="EK14" s="175"/>
      <c r="EL14" s="175"/>
      <c r="EM14" s="175"/>
      <c r="EN14" s="175"/>
      <c r="EO14" s="175"/>
      <c r="EP14" s="175"/>
      <c r="EQ14" s="175"/>
      <c r="ER14" s="175"/>
      <c r="ES14" s="175"/>
      <c r="ET14" s="175"/>
      <c r="EU14" s="175"/>
      <c r="EV14" s="175"/>
      <c r="EW14" s="175"/>
      <c r="EX14" s="175"/>
      <c r="EY14" s="175"/>
      <c r="EZ14" s="175"/>
      <c r="FA14" s="175"/>
      <c r="FB14" s="175"/>
      <c r="FC14" s="175"/>
      <c r="FD14" s="175"/>
      <c r="FE14" s="175"/>
      <c r="FF14" s="175"/>
      <c r="FG14" s="175"/>
      <c r="FH14" s="175"/>
      <c r="FI14" s="175"/>
      <c r="FJ14" s="175"/>
      <c r="FK14" s="175"/>
      <c r="FL14" s="175"/>
      <c r="FM14" s="175"/>
      <c r="FN14" s="175"/>
      <c r="FO14" s="175"/>
      <c r="FP14" s="175"/>
      <c r="FQ14" s="175"/>
      <c r="FR14" s="175"/>
      <c r="FS14" s="175"/>
      <c r="FT14" s="175"/>
      <c r="FU14" s="175"/>
      <c r="FV14" s="175"/>
      <c r="FW14" s="175"/>
      <c r="FX14" s="175"/>
      <c r="FY14" s="175"/>
      <c r="FZ14" s="175"/>
      <c r="GA14" s="175"/>
      <c r="GB14" s="175"/>
      <c r="GC14" s="175"/>
      <c r="GD14" s="175"/>
      <c r="GE14" s="175"/>
      <c r="GF14" s="175"/>
      <c r="GG14" s="175"/>
      <c r="GH14" s="175"/>
      <c r="GI14" s="175"/>
      <c r="GJ14" s="175"/>
      <c r="GK14" s="175"/>
      <c r="GL14" s="175"/>
      <c r="GM14" s="175"/>
      <c r="GN14" s="175"/>
      <c r="GO14" s="175"/>
      <c r="GP14" s="175"/>
      <c r="GQ14" s="175"/>
      <c r="GR14" s="175"/>
      <c r="GS14" s="175"/>
      <c r="GT14" s="175"/>
      <c r="GU14" s="175"/>
      <c r="GV14" s="175"/>
      <c r="GW14" s="175"/>
      <c r="GX14" s="175"/>
      <c r="GY14" s="175"/>
      <c r="GZ14" s="175"/>
      <c r="HA14" s="175"/>
      <c r="HB14" s="175"/>
      <c r="HC14" s="175"/>
      <c r="HD14" s="175"/>
      <c r="HE14" s="175"/>
      <c r="HF14" s="175"/>
      <c r="HG14" s="175"/>
      <c r="HH14" s="175"/>
      <c r="HI14" s="175"/>
      <c r="HJ14" s="175"/>
      <c r="HK14" s="175"/>
      <c r="HL14" s="175"/>
      <c r="HM14" s="175"/>
      <c r="HN14" s="175"/>
      <c r="HO14" s="175"/>
      <c r="HP14" s="175"/>
      <c r="HQ14" s="175"/>
      <c r="HR14" s="175"/>
      <c r="HS14" s="175"/>
      <c r="HT14" s="175"/>
      <c r="HU14" s="175"/>
      <c r="HV14" s="175"/>
      <c r="HW14" s="175"/>
      <c r="HX14" s="175"/>
      <c r="HY14" s="175"/>
      <c r="HZ14" s="175"/>
      <c r="IA14" s="175"/>
      <c r="IB14" s="175"/>
      <c r="IC14" s="175"/>
      <c r="ID14" s="175"/>
      <c r="IE14" s="175"/>
      <c r="IF14" s="175"/>
      <c r="IG14" s="175"/>
      <c r="IH14" s="175"/>
      <c r="II14" s="175"/>
      <c r="IJ14" s="175"/>
      <c r="IK14" s="175"/>
      <c r="IL14" s="175"/>
      <c r="IM14" s="175"/>
      <c r="IN14" s="175"/>
      <c r="IO14" s="175"/>
      <c r="IP14" s="175"/>
      <c r="IQ14" s="175"/>
      <c r="IR14" s="175"/>
      <c r="IS14" s="175"/>
      <c r="IT14" s="175"/>
    </row>
    <row r="15" spans="1:27" s="42" customFormat="1" ht="0.75" customHeight="1" thickBot="1">
      <c r="A15" s="245"/>
      <c r="B15" s="256"/>
      <c r="C15" s="248"/>
      <c r="D15" s="248"/>
      <c r="E15" s="248"/>
      <c r="F15" s="248"/>
      <c r="G15" s="248"/>
      <c r="H15" s="297"/>
      <c r="I15" s="248"/>
      <c r="J15" s="248"/>
      <c r="K15" s="248"/>
      <c r="L15" s="248"/>
      <c r="M15" s="248"/>
      <c r="N15" s="257"/>
      <c r="O15" s="258"/>
      <c r="P15" s="256"/>
      <c r="Q15" s="248"/>
      <c r="R15" s="248"/>
      <c r="S15" s="248"/>
      <c r="T15" s="248"/>
      <c r="U15" s="248"/>
      <c r="V15" s="248"/>
      <c r="W15" s="248"/>
      <c r="X15" s="259"/>
      <c r="Y15" s="260"/>
      <c r="Z15" s="261"/>
      <c r="AA15" s="249"/>
    </row>
    <row r="16" spans="1:21" s="42" customFormat="1" ht="16.5" customHeight="1">
      <c r="A16" s="50" t="s">
        <v>417</v>
      </c>
      <c r="B16" s="48"/>
      <c r="C16" s="48"/>
      <c r="D16" s="48"/>
      <c r="E16" s="48"/>
      <c r="F16" s="48"/>
      <c r="G16" s="48"/>
      <c r="H16" s="51" t="s">
        <v>418</v>
      </c>
      <c r="I16" s="48"/>
      <c r="M16" s="48"/>
      <c r="N16" s="48"/>
      <c r="O16" s="50" t="s">
        <v>417</v>
      </c>
      <c r="U16" s="51" t="s">
        <v>418</v>
      </c>
    </row>
    <row r="17" spans="1:21" s="42" customFormat="1" ht="12">
      <c r="A17" s="51" t="s">
        <v>288</v>
      </c>
      <c r="B17" s="48"/>
      <c r="C17" s="48"/>
      <c r="D17" s="48"/>
      <c r="E17" s="48"/>
      <c r="F17" s="48"/>
      <c r="G17" s="48"/>
      <c r="H17" s="52" t="s">
        <v>125</v>
      </c>
      <c r="I17" s="48"/>
      <c r="N17" s="121"/>
      <c r="O17" s="51" t="s">
        <v>122</v>
      </c>
      <c r="U17" s="52" t="s">
        <v>125</v>
      </c>
    </row>
    <row r="18" spans="1:27" s="56" customFormat="1" ht="15.75">
      <c r="A18" s="54"/>
      <c r="B18" s="55"/>
      <c r="C18" s="55"/>
      <c r="D18" s="55"/>
      <c r="E18" s="55"/>
      <c r="F18" s="55"/>
      <c r="G18" s="55"/>
      <c r="H18" s="54"/>
      <c r="I18" s="55"/>
      <c r="J18" s="54"/>
      <c r="K18" s="54"/>
      <c r="L18" s="54"/>
      <c r="M18" s="54"/>
      <c r="N18" s="122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</row>
    <row r="19" spans="1:27" s="56" customFormat="1" ht="15.75">
      <c r="A19" s="54"/>
      <c r="B19" s="283"/>
      <c r="C19" s="283"/>
      <c r="D19" s="283"/>
      <c r="E19" s="283"/>
      <c r="F19" s="55"/>
      <c r="G19" s="55"/>
      <c r="H19" s="54"/>
      <c r="I19" s="55"/>
      <c r="J19" s="54"/>
      <c r="K19" s="54"/>
      <c r="L19" s="54"/>
      <c r="M19" s="54"/>
      <c r="N19" s="122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</row>
    <row r="20" spans="1:27" s="56" customFormat="1" ht="15.75">
      <c r="A20" s="54"/>
      <c r="B20" s="55"/>
      <c r="C20" s="270"/>
      <c r="D20" s="270"/>
      <c r="E20" s="270"/>
      <c r="F20" s="270"/>
      <c r="G20" s="270"/>
      <c r="H20" s="54"/>
      <c r="I20" s="55"/>
      <c r="J20" s="54"/>
      <c r="K20" s="54"/>
      <c r="L20" s="54"/>
      <c r="M20" s="54"/>
      <c r="N20" s="122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</row>
    <row r="21" spans="1:27" s="56" customFormat="1" ht="15.75">
      <c r="A21" s="54"/>
      <c r="B21" s="55"/>
      <c r="C21" s="55"/>
      <c r="D21" s="55"/>
      <c r="E21" s="55"/>
      <c r="F21" s="55"/>
      <c r="G21" s="55"/>
      <c r="H21" s="54"/>
      <c r="I21" s="55"/>
      <c r="J21" s="54"/>
      <c r="K21" s="54"/>
      <c r="L21" s="54"/>
      <c r="M21" s="54"/>
      <c r="N21" s="122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</row>
    <row r="22" spans="1:27" s="56" customFormat="1" ht="15.75">
      <c r="A22" s="54"/>
      <c r="B22" s="55"/>
      <c r="C22" s="55"/>
      <c r="D22" s="55"/>
      <c r="E22" s="55"/>
      <c r="F22" s="55"/>
      <c r="G22" s="55"/>
      <c r="H22" s="54"/>
      <c r="I22" s="55"/>
      <c r="J22" s="54"/>
      <c r="K22" s="54"/>
      <c r="L22" s="54"/>
      <c r="M22" s="54"/>
      <c r="N22" s="122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</row>
    <row r="23" spans="1:27" s="56" customFormat="1" ht="15.75">
      <c r="A23" s="54"/>
      <c r="B23" s="55"/>
      <c r="C23" s="55"/>
      <c r="D23" s="55"/>
      <c r="E23" s="55"/>
      <c r="F23" s="55"/>
      <c r="G23" s="55"/>
      <c r="H23" s="54"/>
      <c r="I23" s="55"/>
      <c r="J23" s="54"/>
      <c r="K23" s="54"/>
      <c r="L23" s="54"/>
      <c r="M23" s="54"/>
      <c r="N23" s="122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</row>
    <row r="24" spans="1:27" s="56" customFormat="1" ht="15.75">
      <c r="A24" s="54"/>
      <c r="B24" s="55"/>
      <c r="C24" s="55"/>
      <c r="D24" s="55"/>
      <c r="E24" s="55"/>
      <c r="F24" s="55"/>
      <c r="G24" s="55"/>
      <c r="H24" s="54"/>
      <c r="I24" s="55"/>
      <c r="J24" s="54"/>
      <c r="K24" s="54"/>
      <c r="L24" s="54"/>
      <c r="M24" s="54"/>
      <c r="N24" s="122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</row>
    <row r="25" spans="1:27" s="56" customFormat="1" ht="15.75">
      <c r="A25" s="54"/>
      <c r="B25" s="55"/>
      <c r="C25" s="55"/>
      <c r="D25" s="55"/>
      <c r="E25" s="55"/>
      <c r="F25" s="55"/>
      <c r="G25" s="55"/>
      <c r="H25" s="54"/>
      <c r="I25" s="55"/>
      <c r="J25" s="54"/>
      <c r="K25" s="54"/>
      <c r="L25" s="54"/>
      <c r="M25" s="54"/>
      <c r="N25" s="122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</row>
    <row r="26" spans="1:27" s="56" customFormat="1" ht="15.75">
      <c r="A26" s="54"/>
      <c r="B26" s="55"/>
      <c r="C26" s="55"/>
      <c r="D26" s="55"/>
      <c r="E26" s="55"/>
      <c r="F26" s="55"/>
      <c r="G26" s="55"/>
      <c r="H26" s="54"/>
      <c r="I26" s="55"/>
      <c r="J26" s="54"/>
      <c r="K26" s="54"/>
      <c r="L26" s="54"/>
      <c r="M26" s="54"/>
      <c r="N26" s="122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</row>
    <row r="27" spans="1:27" s="56" customFormat="1" ht="15.75">
      <c r="A27" s="54"/>
      <c r="B27" s="55"/>
      <c r="C27" s="55"/>
      <c r="D27" s="55"/>
      <c r="E27" s="55"/>
      <c r="F27" s="55"/>
      <c r="G27" s="55"/>
      <c r="H27" s="54"/>
      <c r="I27" s="55"/>
      <c r="J27" s="54"/>
      <c r="K27" s="54"/>
      <c r="L27" s="54"/>
      <c r="M27" s="54"/>
      <c r="N27" s="122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</row>
    <row r="28" spans="1:27" s="56" customFormat="1" ht="15.75">
      <c r="A28" s="54"/>
      <c r="B28" s="55"/>
      <c r="C28" s="55"/>
      <c r="D28" s="55"/>
      <c r="E28" s="55"/>
      <c r="F28" s="55"/>
      <c r="G28" s="55"/>
      <c r="H28" s="54"/>
      <c r="I28" s="55"/>
      <c r="J28" s="54"/>
      <c r="K28" s="54"/>
      <c r="L28" s="54"/>
      <c r="M28" s="54"/>
      <c r="N28" s="122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</row>
    <row r="29" spans="1:27" s="56" customFormat="1" ht="15.75">
      <c r="A29" s="54"/>
      <c r="B29" s="55"/>
      <c r="C29" s="55"/>
      <c r="D29" s="55"/>
      <c r="E29" s="55"/>
      <c r="F29" s="55"/>
      <c r="G29" s="55"/>
      <c r="H29" s="54"/>
      <c r="I29" s="55"/>
      <c r="J29" s="54"/>
      <c r="K29" s="54"/>
      <c r="L29" s="54"/>
      <c r="M29" s="54"/>
      <c r="N29" s="122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</row>
    <row r="30" spans="1:27" s="56" customFormat="1" ht="15.75">
      <c r="A30" s="54"/>
      <c r="B30" s="55"/>
      <c r="C30" s="55"/>
      <c r="D30" s="55"/>
      <c r="E30" s="55"/>
      <c r="F30" s="55"/>
      <c r="G30" s="55"/>
      <c r="H30" s="54"/>
      <c r="I30" s="55"/>
      <c r="J30" s="54"/>
      <c r="K30" s="54"/>
      <c r="L30" s="54"/>
      <c r="M30" s="54"/>
      <c r="N30" s="122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</row>
    <row r="31" spans="1:27" s="56" customFormat="1" ht="15.75">
      <c r="A31" s="54"/>
      <c r="B31" s="55"/>
      <c r="C31" s="55"/>
      <c r="D31" s="55"/>
      <c r="E31" s="55"/>
      <c r="F31" s="55"/>
      <c r="G31" s="55"/>
      <c r="H31" s="54"/>
      <c r="I31" s="55"/>
      <c r="J31" s="54"/>
      <c r="K31" s="54"/>
      <c r="L31" s="54"/>
      <c r="M31" s="54"/>
      <c r="N31" s="122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</row>
    <row r="32" spans="1:27" s="56" customFormat="1" ht="15.75">
      <c r="A32" s="54"/>
      <c r="B32" s="55"/>
      <c r="C32" s="55"/>
      <c r="D32" s="55"/>
      <c r="E32" s="55"/>
      <c r="F32" s="55"/>
      <c r="G32" s="55"/>
      <c r="H32" s="54"/>
      <c r="I32" s="55"/>
      <c r="J32" s="54"/>
      <c r="K32" s="54"/>
      <c r="L32" s="54"/>
      <c r="M32" s="54"/>
      <c r="N32" s="122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</row>
    <row r="33" spans="1:27" s="56" customFormat="1" ht="15.75">
      <c r="A33" s="54"/>
      <c r="B33" s="55"/>
      <c r="C33" s="55"/>
      <c r="D33" s="55"/>
      <c r="E33" s="55"/>
      <c r="F33" s="55"/>
      <c r="G33" s="55"/>
      <c r="H33" s="54"/>
      <c r="I33" s="55"/>
      <c r="J33" s="54"/>
      <c r="K33" s="54"/>
      <c r="L33" s="54"/>
      <c r="M33" s="54"/>
      <c r="N33" s="122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</row>
    <row r="34" spans="1:27" s="56" customFormat="1" ht="15.75">
      <c r="A34" s="54"/>
      <c r="B34" s="55"/>
      <c r="C34" s="55"/>
      <c r="D34" s="55"/>
      <c r="E34" s="55"/>
      <c r="F34" s="55"/>
      <c r="G34" s="55"/>
      <c r="H34" s="54"/>
      <c r="I34" s="55"/>
      <c r="J34" s="54"/>
      <c r="K34" s="54"/>
      <c r="L34" s="54"/>
      <c r="M34" s="54"/>
      <c r="N34" s="122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</row>
    <row r="35" spans="1:27" s="56" customFormat="1" ht="15.75">
      <c r="A35" s="54"/>
      <c r="B35" s="55"/>
      <c r="C35" s="55"/>
      <c r="D35" s="55"/>
      <c r="E35" s="55"/>
      <c r="F35" s="55"/>
      <c r="G35" s="55"/>
      <c r="H35" s="54"/>
      <c r="I35" s="55"/>
      <c r="J35" s="54"/>
      <c r="K35" s="54"/>
      <c r="L35" s="54"/>
      <c r="M35" s="54"/>
      <c r="N35" s="122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</row>
    <row r="36" spans="1:27" s="56" customFormat="1" ht="15.75">
      <c r="A36" s="54"/>
      <c r="B36" s="55"/>
      <c r="C36" s="55"/>
      <c r="D36" s="55"/>
      <c r="E36" s="55"/>
      <c r="F36" s="55"/>
      <c r="G36" s="55"/>
      <c r="H36" s="54"/>
      <c r="I36" s="55"/>
      <c r="J36" s="54"/>
      <c r="K36" s="54"/>
      <c r="L36" s="54"/>
      <c r="M36" s="54"/>
      <c r="N36" s="122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</row>
    <row r="37" spans="1:27" s="56" customFormat="1" ht="15.75">
      <c r="A37" s="54"/>
      <c r="B37" s="55"/>
      <c r="C37" s="55"/>
      <c r="D37" s="55"/>
      <c r="E37" s="55"/>
      <c r="F37" s="55"/>
      <c r="G37" s="55"/>
      <c r="H37" s="54"/>
      <c r="I37" s="55"/>
      <c r="J37" s="54"/>
      <c r="K37" s="54"/>
      <c r="L37" s="54"/>
      <c r="M37" s="54"/>
      <c r="N37" s="122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</row>
    <row r="38" spans="1:27" s="56" customFormat="1" ht="15.75">
      <c r="A38" s="54"/>
      <c r="B38" s="55"/>
      <c r="C38" s="55"/>
      <c r="D38" s="55"/>
      <c r="E38" s="55"/>
      <c r="F38" s="55"/>
      <c r="G38" s="55"/>
      <c r="H38" s="54"/>
      <c r="I38" s="55"/>
      <c r="J38" s="54"/>
      <c r="K38" s="54"/>
      <c r="L38" s="54"/>
      <c r="M38" s="54"/>
      <c r="N38" s="122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</row>
    <row r="39" spans="1:27" s="56" customFormat="1" ht="15.75">
      <c r="A39" s="54"/>
      <c r="B39" s="55"/>
      <c r="C39" s="55"/>
      <c r="D39" s="55"/>
      <c r="E39" s="55"/>
      <c r="F39" s="55"/>
      <c r="G39" s="55"/>
      <c r="H39" s="54"/>
      <c r="I39" s="55"/>
      <c r="J39" s="54"/>
      <c r="K39" s="54"/>
      <c r="L39" s="54"/>
      <c r="M39" s="54"/>
      <c r="N39" s="122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</row>
    <row r="40" spans="1:27" s="56" customFormat="1" ht="15.75">
      <c r="A40" s="54"/>
      <c r="B40" s="55"/>
      <c r="C40" s="55"/>
      <c r="D40" s="55"/>
      <c r="E40" s="55"/>
      <c r="F40" s="55"/>
      <c r="G40" s="55"/>
      <c r="H40" s="54"/>
      <c r="I40" s="55"/>
      <c r="J40" s="54"/>
      <c r="K40" s="54"/>
      <c r="L40" s="54"/>
      <c r="M40" s="54"/>
      <c r="N40" s="122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</row>
    <row r="41" spans="1:27" s="56" customFormat="1" ht="15.75">
      <c r="A41" s="54"/>
      <c r="B41" s="55"/>
      <c r="C41" s="55"/>
      <c r="D41" s="55"/>
      <c r="E41" s="55"/>
      <c r="F41" s="55"/>
      <c r="G41" s="55"/>
      <c r="H41" s="54"/>
      <c r="I41" s="55"/>
      <c r="J41" s="54"/>
      <c r="K41" s="54"/>
      <c r="L41" s="54"/>
      <c r="M41" s="54"/>
      <c r="N41" s="122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</row>
    <row r="42" spans="1:27" s="56" customFormat="1" ht="15.75">
      <c r="A42" s="54"/>
      <c r="B42" s="55"/>
      <c r="C42" s="55"/>
      <c r="D42" s="55"/>
      <c r="E42" s="55"/>
      <c r="F42" s="55"/>
      <c r="G42" s="55"/>
      <c r="H42" s="54"/>
      <c r="I42" s="55"/>
      <c r="J42" s="54"/>
      <c r="K42" s="54"/>
      <c r="L42" s="54"/>
      <c r="M42" s="54"/>
      <c r="N42" s="122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</row>
    <row r="43" spans="1:27" s="56" customFormat="1" ht="15.75">
      <c r="A43" s="54"/>
      <c r="B43" s="55"/>
      <c r="C43" s="55"/>
      <c r="D43" s="55"/>
      <c r="E43" s="55"/>
      <c r="F43" s="55"/>
      <c r="G43" s="55"/>
      <c r="H43" s="54"/>
      <c r="I43" s="55"/>
      <c r="J43" s="54"/>
      <c r="K43" s="54"/>
      <c r="L43" s="54"/>
      <c r="M43" s="54"/>
      <c r="N43" s="122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</row>
    <row r="44" spans="1:27" s="56" customFormat="1" ht="15.75">
      <c r="A44" s="54"/>
      <c r="B44" s="55"/>
      <c r="C44" s="55"/>
      <c r="D44" s="55"/>
      <c r="E44" s="55"/>
      <c r="F44" s="55"/>
      <c r="G44" s="55"/>
      <c r="H44" s="54"/>
      <c r="I44" s="55"/>
      <c r="J44" s="54"/>
      <c r="K44" s="54"/>
      <c r="L44" s="54"/>
      <c r="M44" s="54"/>
      <c r="N44" s="122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</row>
  </sheetData>
  <sheetProtection/>
  <mergeCells count="16">
    <mergeCell ref="J6:J7"/>
    <mergeCell ref="J8:J9"/>
    <mergeCell ref="X6:X7"/>
    <mergeCell ref="X8:X9"/>
    <mergeCell ref="P6:P7"/>
    <mergeCell ref="P8:P9"/>
    <mergeCell ref="AA6:AA9"/>
    <mergeCell ref="N6:N9"/>
    <mergeCell ref="A6:A9"/>
    <mergeCell ref="B6:B7"/>
    <mergeCell ref="B8:B9"/>
    <mergeCell ref="F6:F7"/>
    <mergeCell ref="F8:F9"/>
    <mergeCell ref="O6:O9"/>
    <mergeCell ref="T6:T7"/>
    <mergeCell ref="T8:T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IT15"/>
  <sheetViews>
    <sheetView zoomScalePageLayoutView="0" workbookViewId="0" topLeftCell="AA1">
      <selection activeCell="AF33" sqref="AF33"/>
    </sheetView>
  </sheetViews>
  <sheetFormatPr defaultColWidth="8.88671875" defaultRowHeight="13.5"/>
  <sheetData>
    <row r="1" spans="1:50" s="379" customFormat="1" ht="13.5">
      <c r="A1" s="378"/>
      <c r="B1" s="378"/>
      <c r="C1" s="378"/>
      <c r="D1" s="378"/>
      <c r="E1" s="378"/>
      <c r="F1" s="378"/>
      <c r="G1" s="378"/>
      <c r="H1" s="378"/>
      <c r="I1" s="378"/>
      <c r="J1" s="378"/>
      <c r="K1" s="378"/>
      <c r="L1" s="378"/>
      <c r="M1" s="378"/>
      <c r="N1" s="378"/>
      <c r="O1" s="378"/>
      <c r="P1" s="378"/>
      <c r="Q1" s="378"/>
      <c r="R1" s="378"/>
      <c r="S1" s="378"/>
      <c r="T1" s="378"/>
      <c r="U1" s="378"/>
      <c r="V1" s="378"/>
      <c r="W1" s="378"/>
      <c r="X1" s="378"/>
      <c r="Y1" s="378"/>
      <c r="Z1" s="378"/>
      <c r="AA1" s="378"/>
      <c r="AB1" s="378"/>
      <c r="AC1" s="378"/>
      <c r="AD1" s="378"/>
      <c r="AE1" s="378"/>
      <c r="AF1" s="378"/>
      <c r="AG1" s="378"/>
      <c r="AH1" s="378"/>
      <c r="AI1" s="378"/>
      <c r="AJ1" s="378"/>
      <c r="AK1" s="378"/>
      <c r="AL1" s="378"/>
      <c r="AM1" s="378"/>
      <c r="AN1" s="378"/>
      <c r="AO1" s="378"/>
      <c r="AP1" s="378"/>
      <c r="AQ1" s="378"/>
      <c r="AR1" s="378"/>
      <c r="AS1" s="378"/>
      <c r="AT1" s="378"/>
      <c r="AU1" s="378"/>
      <c r="AV1" s="378"/>
      <c r="AW1" s="378"/>
      <c r="AX1" s="378"/>
    </row>
    <row r="2" spans="1:50" s="379" customFormat="1" ht="18.75">
      <c r="A2" s="302" t="s">
        <v>289</v>
      </c>
      <c r="B2" s="380"/>
      <c r="C2" s="380"/>
      <c r="D2" s="380"/>
      <c r="E2" s="380"/>
      <c r="F2" s="380"/>
      <c r="G2" s="380"/>
      <c r="H2" s="380"/>
      <c r="I2" s="380"/>
      <c r="J2" s="380"/>
      <c r="K2" s="380"/>
      <c r="L2" s="380"/>
      <c r="M2" s="380"/>
      <c r="N2" s="380"/>
      <c r="O2" s="380"/>
      <c r="P2" s="380"/>
      <c r="Q2" s="380"/>
      <c r="R2" s="380"/>
      <c r="S2" s="380"/>
      <c r="T2" s="380"/>
      <c r="U2" s="380"/>
      <c r="V2" s="380"/>
      <c r="W2" s="380"/>
      <c r="X2" s="380"/>
      <c r="Y2" s="380"/>
      <c r="Z2" s="380"/>
      <c r="AA2" s="380"/>
      <c r="AB2" s="380"/>
      <c r="AC2" s="380"/>
      <c r="AD2" s="380"/>
      <c r="AE2" s="380"/>
      <c r="AF2" s="380"/>
      <c r="AG2" s="380"/>
      <c r="AH2" s="380"/>
      <c r="AI2" s="380"/>
      <c r="AJ2" s="380"/>
      <c r="AK2" s="380"/>
      <c r="AL2" s="380"/>
      <c r="AM2" s="380"/>
      <c r="AN2" s="380"/>
      <c r="AO2" s="380"/>
      <c r="AP2" s="380"/>
      <c r="AQ2" s="380"/>
      <c r="AR2" s="380"/>
      <c r="AS2" s="380"/>
      <c r="AT2" s="380"/>
      <c r="AU2" s="381"/>
      <c r="AV2" s="381"/>
      <c r="AW2" s="381"/>
      <c r="AX2" s="381"/>
    </row>
    <row r="3" spans="1:50" s="379" customFormat="1" ht="13.5">
      <c r="A3" s="380"/>
      <c r="B3" s="380"/>
      <c r="C3" s="380"/>
      <c r="D3" s="380"/>
      <c r="E3" s="380"/>
      <c r="F3" s="380"/>
      <c r="G3" s="380"/>
      <c r="H3" s="380"/>
      <c r="I3" s="380"/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380"/>
      <c r="U3" s="380"/>
      <c r="V3" s="380"/>
      <c r="W3" s="380"/>
      <c r="X3" s="380"/>
      <c r="Y3" s="380"/>
      <c r="Z3" s="380"/>
      <c r="AA3" s="380"/>
      <c r="AB3" s="380"/>
      <c r="AC3" s="380"/>
      <c r="AD3" s="380"/>
      <c r="AE3" s="380"/>
      <c r="AF3" s="380"/>
      <c r="AG3" s="380"/>
      <c r="AH3" s="380"/>
      <c r="AI3" s="380"/>
      <c r="AJ3" s="380"/>
      <c r="AK3" s="380"/>
      <c r="AL3" s="380"/>
      <c r="AM3" s="380"/>
      <c r="AN3" s="380"/>
      <c r="AO3" s="380"/>
      <c r="AP3" s="380"/>
      <c r="AQ3" s="380"/>
      <c r="AR3" s="380"/>
      <c r="AS3" s="380"/>
      <c r="AT3" s="380"/>
      <c r="AU3" s="381"/>
      <c r="AV3" s="381"/>
      <c r="AW3" s="381"/>
      <c r="AX3" s="381"/>
    </row>
    <row r="4" spans="1:51" s="382" customFormat="1" ht="15.75" thickBot="1">
      <c r="A4" s="128" t="s">
        <v>129</v>
      </c>
      <c r="B4" s="380"/>
      <c r="C4" s="380"/>
      <c r="D4" s="380"/>
      <c r="E4" s="380"/>
      <c r="F4" s="380"/>
      <c r="G4" s="380"/>
      <c r="H4" s="380"/>
      <c r="I4" s="380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  <c r="W4" s="380"/>
      <c r="X4" s="380"/>
      <c r="Y4" s="380"/>
      <c r="Z4" s="380"/>
      <c r="AA4" s="380"/>
      <c r="AB4" s="380"/>
      <c r="AC4" s="380"/>
      <c r="AD4" s="380"/>
      <c r="AE4" s="380"/>
      <c r="AF4" s="380"/>
      <c r="AG4" s="380"/>
      <c r="AH4" s="380"/>
      <c r="AI4" s="380"/>
      <c r="AJ4" s="380"/>
      <c r="AK4" s="380"/>
      <c r="AL4" s="380"/>
      <c r="AM4" s="380"/>
      <c r="AN4" s="602"/>
      <c r="AO4" s="602"/>
      <c r="AP4" s="602"/>
      <c r="AQ4" s="602"/>
      <c r="AR4" s="602"/>
      <c r="AS4" s="602"/>
      <c r="AT4" s="602"/>
      <c r="AU4" s="602"/>
      <c r="AV4" s="602"/>
      <c r="AW4" s="602"/>
      <c r="AX4" s="602"/>
      <c r="AY4" s="382" t="s">
        <v>130</v>
      </c>
    </row>
    <row r="5" spans="1:51" s="379" customFormat="1" ht="35.25" customHeight="1">
      <c r="A5" s="605" t="s">
        <v>290</v>
      </c>
      <c r="B5" s="603" t="s">
        <v>448</v>
      </c>
      <c r="C5" s="604"/>
      <c r="D5" s="604"/>
      <c r="E5" s="604"/>
      <c r="F5" s="604"/>
      <c r="G5" s="604"/>
      <c r="H5" s="604"/>
      <c r="I5" s="604"/>
      <c r="J5" s="604"/>
      <c r="K5" s="603" t="s">
        <v>291</v>
      </c>
      <c r="L5" s="604"/>
      <c r="M5" s="604"/>
      <c r="N5" s="604"/>
      <c r="O5" s="604"/>
      <c r="P5" s="604"/>
      <c r="Q5" s="604"/>
      <c r="R5" s="604"/>
      <c r="S5" s="606"/>
      <c r="T5" s="603" t="s">
        <v>292</v>
      </c>
      <c r="U5" s="604"/>
      <c r="V5" s="604"/>
      <c r="W5" s="604"/>
      <c r="X5" s="604"/>
      <c r="Y5" s="604"/>
      <c r="Z5" s="604"/>
      <c r="AA5" s="604"/>
      <c r="AB5" s="606"/>
      <c r="AC5" s="603" t="s">
        <v>293</v>
      </c>
      <c r="AD5" s="604"/>
      <c r="AE5" s="604"/>
      <c r="AF5" s="604"/>
      <c r="AG5" s="604"/>
      <c r="AH5" s="604"/>
      <c r="AI5" s="604"/>
      <c r="AJ5" s="604"/>
      <c r="AK5" s="604"/>
      <c r="AL5" s="603" t="s">
        <v>294</v>
      </c>
      <c r="AM5" s="604"/>
      <c r="AN5" s="604"/>
      <c r="AO5" s="604"/>
      <c r="AP5" s="604"/>
      <c r="AQ5" s="604"/>
      <c r="AR5" s="604"/>
      <c r="AS5" s="604"/>
      <c r="AT5" s="604"/>
      <c r="AU5" s="603" t="s">
        <v>444</v>
      </c>
      <c r="AV5" s="604"/>
      <c r="AW5" s="604"/>
      <c r="AX5" s="604"/>
      <c r="AY5" s="609" t="s">
        <v>443</v>
      </c>
    </row>
    <row r="6" spans="1:51" s="379" customFormat="1" ht="13.5" customHeight="1">
      <c r="A6" s="589"/>
      <c r="B6" s="607"/>
      <c r="C6" s="383" t="s">
        <v>137</v>
      </c>
      <c r="D6" s="383" t="s">
        <v>295</v>
      </c>
      <c r="E6" s="383" t="s">
        <v>296</v>
      </c>
      <c r="F6" s="383" t="s">
        <v>131</v>
      </c>
      <c r="G6" s="383" t="s">
        <v>297</v>
      </c>
      <c r="H6" s="383" t="s">
        <v>298</v>
      </c>
      <c r="I6" s="383" t="s">
        <v>299</v>
      </c>
      <c r="J6" s="384" t="s">
        <v>300</v>
      </c>
      <c r="K6" s="607"/>
      <c r="L6" s="383" t="s">
        <v>137</v>
      </c>
      <c r="M6" s="383" t="s">
        <v>295</v>
      </c>
      <c r="N6" s="383" t="s">
        <v>296</v>
      </c>
      <c r="O6" s="383" t="s">
        <v>131</v>
      </c>
      <c r="P6" s="383" t="s">
        <v>297</v>
      </c>
      <c r="Q6" s="383" t="s">
        <v>298</v>
      </c>
      <c r="R6" s="383" t="s">
        <v>299</v>
      </c>
      <c r="S6" s="384" t="s">
        <v>300</v>
      </c>
      <c r="T6" s="607"/>
      <c r="U6" s="383" t="s">
        <v>137</v>
      </c>
      <c r="V6" s="383" t="s">
        <v>295</v>
      </c>
      <c r="W6" s="383" t="s">
        <v>296</v>
      </c>
      <c r="X6" s="383" t="s">
        <v>131</v>
      </c>
      <c r="Y6" s="383" t="s">
        <v>297</v>
      </c>
      <c r="Z6" s="383" t="s">
        <v>298</v>
      </c>
      <c r="AA6" s="383" t="s">
        <v>299</v>
      </c>
      <c r="AB6" s="384" t="s">
        <v>300</v>
      </c>
      <c r="AC6" s="607"/>
      <c r="AD6" s="383" t="s">
        <v>137</v>
      </c>
      <c r="AE6" s="383" t="s">
        <v>295</v>
      </c>
      <c r="AF6" s="383" t="s">
        <v>296</v>
      </c>
      <c r="AG6" s="383" t="s">
        <v>131</v>
      </c>
      <c r="AH6" s="383" t="s">
        <v>297</v>
      </c>
      <c r="AI6" s="383" t="s">
        <v>298</v>
      </c>
      <c r="AJ6" s="383" t="s">
        <v>299</v>
      </c>
      <c r="AK6" s="384" t="s">
        <v>300</v>
      </c>
      <c r="AL6" s="607"/>
      <c r="AM6" s="383" t="s">
        <v>137</v>
      </c>
      <c r="AN6" s="383" t="s">
        <v>295</v>
      </c>
      <c r="AO6" s="383" t="s">
        <v>296</v>
      </c>
      <c r="AP6" s="383" t="s">
        <v>131</v>
      </c>
      <c r="AQ6" s="383" t="s">
        <v>297</v>
      </c>
      <c r="AR6" s="383" t="s">
        <v>298</v>
      </c>
      <c r="AS6" s="383" t="s">
        <v>299</v>
      </c>
      <c r="AT6" s="384" t="s">
        <v>300</v>
      </c>
      <c r="AU6" s="607"/>
      <c r="AV6" s="383" t="s">
        <v>295</v>
      </c>
      <c r="AW6" s="383" t="s">
        <v>297</v>
      </c>
      <c r="AX6" s="384" t="s">
        <v>300</v>
      </c>
      <c r="AY6" s="596"/>
    </row>
    <row r="7" spans="1:51" s="379" customFormat="1" ht="13.5" customHeight="1">
      <c r="A7" s="589"/>
      <c r="B7" s="607"/>
      <c r="C7" s="385" t="s">
        <v>143</v>
      </c>
      <c r="D7" s="386"/>
      <c r="E7" s="386"/>
      <c r="F7" s="386" t="s">
        <v>146</v>
      </c>
      <c r="G7" s="386"/>
      <c r="H7" s="553" t="s">
        <v>449</v>
      </c>
      <c r="I7" s="386"/>
      <c r="J7" s="387"/>
      <c r="K7" s="607"/>
      <c r="L7" s="385" t="s">
        <v>143</v>
      </c>
      <c r="M7" s="386"/>
      <c r="N7" s="386"/>
      <c r="O7" s="386" t="s">
        <v>146</v>
      </c>
      <c r="P7" s="386"/>
      <c r="Q7" s="553" t="s">
        <v>449</v>
      </c>
      <c r="R7" s="386"/>
      <c r="S7" s="387"/>
      <c r="T7" s="607"/>
      <c r="U7" s="385" t="s">
        <v>143</v>
      </c>
      <c r="V7" s="386"/>
      <c r="W7" s="386"/>
      <c r="X7" s="386" t="s">
        <v>146</v>
      </c>
      <c r="Y7" s="386"/>
      <c r="Z7" s="553" t="s">
        <v>450</v>
      </c>
      <c r="AA7" s="386"/>
      <c r="AB7" s="387"/>
      <c r="AC7" s="607"/>
      <c r="AD7" s="385" t="s">
        <v>143</v>
      </c>
      <c r="AE7" s="386"/>
      <c r="AF7" s="386"/>
      <c r="AG7" s="386" t="s">
        <v>146</v>
      </c>
      <c r="AH7" s="386"/>
      <c r="AI7" s="553" t="s">
        <v>449</v>
      </c>
      <c r="AJ7" s="386"/>
      <c r="AK7" s="387"/>
      <c r="AL7" s="607"/>
      <c r="AM7" s="385" t="s">
        <v>143</v>
      </c>
      <c r="AN7" s="386"/>
      <c r="AO7" s="386"/>
      <c r="AP7" s="386" t="s">
        <v>146</v>
      </c>
      <c r="AQ7" s="386"/>
      <c r="AR7" s="553" t="s">
        <v>449</v>
      </c>
      <c r="AS7" s="386"/>
      <c r="AT7" s="387"/>
      <c r="AU7" s="607"/>
      <c r="AV7" s="386"/>
      <c r="AW7" s="386"/>
      <c r="AX7" s="387"/>
      <c r="AY7" s="596"/>
    </row>
    <row r="8" spans="1:51" s="379" customFormat="1" ht="13.5" customHeight="1">
      <c r="A8" s="590"/>
      <c r="B8" s="608"/>
      <c r="C8" s="388" t="s">
        <v>144</v>
      </c>
      <c r="D8" s="389" t="s">
        <v>145</v>
      </c>
      <c r="E8" s="389" t="s">
        <v>148</v>
      </c>
      <c r="F8" s="389" t="s">
        <v>147</v>
      </c>
      <c r="G8" s="389" t="s">
        <v>149</v>
      </c>
      <c r="H8" s="389" t="s">
        <v>150</v>
      </c>
      <c r="I8" s="389" t="s">
        <v>151</v>
      </c>
      <c r="J8" s="390" t="s">
        <v>152</v>
      </c>
      <c r="K8" s="608"/>
      <c r="L8" s="388" t="s">
        <v>144</v>
      </c>
      <c r="M8" s="389" t="s">
        <v>145</v>
      </c>
      <c r="N8" s="389" t="s">
        <v>148</v>
      </c>
      <c r="O8" s="389" t="s">
        <v>147</v>
      </c>
      <c r="P8" s="389" t="s">
        <v>149</v>
      </c>
      <c r="Q8" s="389" t="s">
        <v>150</v>
      </c>
      <c r="R8" s="389" t="s">
        <v>151</v>
      </c>
      <c r="S8" s="390" t="s">
        <v>152</v>
      </c>
      <c r="T8" s="608"/>
      <c r="U8" s="388" t="s">
        <v>144</v>
      </c>
      <c r="V8" s="389" t="s">
        <v>145</v>
      </c>
      <c r="W8" s="389" t="s">
        <v>148</v>
      </c>
      <c r="X8" s="389" t="s">
        <v>147</v>
      </c>
      <c r="Y8" s="389" t="s">
        <v>149</v>
      </c>
      <c r="Z8" s="389" t="s">
        <v>150</v>
      </c>
      <c r="AA8" s="389" t="s">
        <v>151</v>
      </c>
      <c r="AB8" s="390" t="s">
        <v>152</v>
      </c>
      <c r="AC8" s="608"/>
      <c r="AD8" s="388" t="s">
        <v>144</v>
      </c>
      <c r="AE8" s="389" t="s">
        <v>145</v>
      </c>
      <c r="AF8" s="389" t="s">
        <v>148</v>
      </c>
      <c r="AG8" s="389" t="s">
        <v>147</v>
      </c>
      <c r="AH8" s="389" t="s">
        <v>149</v>
      </c>
      <c r="AI8" s="389" t="s">
        <v>150</v>
      </c>
      <c r="AJ8" s="389" t="s">
        <v>151</v>
      </c>
      <c r="AK8" s="390" t="s">
        <v>152</v>
      </c>
      <c r="AL8" s="608"/>
      <c r="AM8" s="388" t="s">
        <v>144</v>
      </c>
      <c r="AN8" s="389" t="s">
        <v>145</v>
      </c>
      <c r="AO8" s="389" t="s">
        <v>148</v>
      </c>
      <c r="AP8" s="389" t="s">
        <v>147</v>
      </c>
      <c r="AQ8" s="389" t="s">
        <v>149</v>
      </c>
      <c r="AR8" s="389" t="s">
        <v>150</v>
      </c>
      <c r="AS8" s="389" t="s">
        <v>151</v>
      </c>
      <c r="AT8" s="390" t="s">
        <v>152</v>
      </c>
      <c r="AU8" s="608"/>
      <c r="AV8" s="389" t="s">
        <v>145</v>
      </c>
      <c r="AW8" s="389" t="s">
        <v>149</v>
      </c>
      <c r="AX8" s="390" t="s">
        <v>152</v>
      </c>
      <c r="AY8" s="601"/>
    </row>
    <row r="9" spans="1:254" s="128" customFormat="1" ht="21" customHeight="1">
      <c r="A9" s="364">
        <v>2016</v>
      </c>
      <c r="B9" s="560">
        <f>SUM(K9+T9+AC9+AL9+AU9)</f>
        <v>56049</v>
      </c>
      <c r="C9" s="560">
        <f>SUM(L9+U9+AD9+AM9)</f>
        <v>1</v>
      </c>
      <c r="D9" s="560">
        <f>SUM(+M9+V9+AE9+AN9+AV9)</f>
        <v>26361</v>
      </c>
      <c r="E9" s="560">
        <f>SUM(+N9+W9+AF9+AO9)</f>
        <v>24206</v>
      </c>
      <c r="F9" s="560">
        <f>SUM(O9+X9+AG9+AP9)</f>
        <v>4901</v>
      </c>
      <c r="G9" s="560">
        <f>SUM(P9+Y9+AH9+AQ9+AW9)</f>
        <v>5</v>
      </c>
      <c r="H9" s="560">
        <f>SUM(Q9+Z9+AI9+AR9)</f>
        <v>302</v>
      </c>
      <c r="I9" s="560">
        <v>0</v>
      </c>
      <c r="J9" s="560">
        <f>SUM(S9+AB9+AK9+AT9+AX9)</f>
        <v>273</v>
      </c>
      <c r="K9" s="561">
        <f>SUM(L9:S9)</f>
        <v>34719</v>
      </c>
      <c r="L9" s="560">
        <v>1</v>
      </c>
      <c r="M9" s="562">
        <v>19745</v>
      </c>
      <c r="N9" s="563">
        <v>10223</v>
      </c>
      <c r="O9" s="564">
        <v>4443</v>
      </c>
      <c r="P9" s="560">
        <v>5</v>
      </c>
      <c r="Q9" s="560">
        <v>302</v>
      </c>
      <c r="R9" s="560">
        <v>0</v>
      </c>
      <c r="S9" s="565">
        <v>0</v>
      </c>
      <c r="T9" s="561">
        <f>SUM(U9:AB9)</f>
        <v>2007</v>
      </c>
      <c r="U9" s="560"/>
      <c r="V9" s="560">
        <v>3</v>
      </c>
      <c r="W9" s="560">
        <v>1820</v>
      </c>
      <c r="X9" s="367">
        <v>165</v>
      </c>
      <c r="Y9" s="174">
        <v>0</v>
      </c>
      <c r="Z9" s="566">
        <v>0</v>
      </c>
      <c r="AA9" s="566">
        <v>0</v>
      </c>
      <c r="AB9" s="567">
        <v>19</v>
      </c>
      <c r="AC9" s="558">
        <f>SUM(AD9:AK9)</f>
        <v>12483</v>
      </c>
      <c r="AD9" s="367">
        <v>0</v>
      </c>
      <c r="AE9" s="143">
        <v>29</v>
      </c>
      <c r="AF9" s="143">
        <v>11918</v>
      </c>
      <c r="AG9" s="143">
        <v>291</v>
      </c>
      <c r="AH9" s="367">
        <v>0</v>
      </c>
      <c r="AI9" s="367">
        <v>0</v>
      </c>
      <c r="AJ9" s="367">
        <v>0</v>
      </c>
      <c r="AK9" s="143">
        <v>245</v>
      </c>
      <c r="AL9" s="558">
        <f>SUM(AM9:AT9)</f>
        <v>256</v>
      </c>
      <c r="AM9" s="367">
        <v>0</v>
      </c>
      <c r="AN9" s="367">
        <v>0</v>
      </c>
      <c r="AO9" s="143">
        <v>245</v>
      </c>
      <c r="AP9" s="143">
        <v>2</v>
      </c>
      <c r="AQ9" s="367">
        <v>0</v>
      </c>
      <c r="AR9" s="367">
        <v>0</v>
      </c>
      <c r="AS9" s="367">
        <v>0</v>
      </c>
      <c r="AT9" s="143">
        <v>9</v>
      </c>
      <c r="AU9" s="558">
        <f>SUM(AV9+AW9+AX9)</f>
        <v>6584</v>
      </c>
      <c r="AV9" s="143">
        <v>6584</v>
      </c>
      <c r="AW9" s="367">
        <v>0</v>
      </c>
      <c r="AX9" s="566">
        <v>0</v>
      </c>
      <c r="AY9" s="550">
        <v>2016</v>
      </c>
      <c r="AZ9" s="175"/>
      <c r="BA9" s="175"/>
      <c r="BB9" s="175"/>
      <c r="BC9" s="175"/>
      <c r="BD9" s="175"/>
      <c r="BE9" s="175"/>
      <c r="BF9" s="175"/>
      <c r="BG9" s="175"/>
      <c r="BH9" s="175"/>
      <c r="BI9" s="175"/>
      <c r="BJ9" s="175"/>
      <c r="BK9" s="175"/>
      <c r="BL9" s="175"/>
      <c r="BM9" s="175"/>
      <c r="BN9" s="175"/>
      <c r="BO9" s="175"/>
      <c r="BP9" s="175"/>
      <c r="BQ9" s="175"/>
      <c r="BR9" s="175"/>
      <c r="BS9" s="175"/>
      <c r="BT9" s="175"/>
      <c r="BU9" s="175"/>
      <c r="BV9" s="175"/>
      <c r="BW9" s="175"/>
      <c r="BX9" s="175"/>
      <c r="BY9" s="175"/>
      <c r="BZ9" s="175"/>
      <c r="CA9" s="175"/>
      <c r="CB9" s="175"/>
      <c r="CC9" s="175"/>
      <c r="CD9" s="175"/>
      <c r="CE9" s="175"/>
      <c r="CF9" s="175"/>
      <c r="CG9" s="175"/>
      <c r="CH9" s="175"/>
      <c r="CI9" s="175"/>
      <c r="CJ9" s="175"/>
      <c r="CK9" s="175"/>
      <c r="CL9" s="175"/>
      <c r="CM9" s="175"/>
      <c r="CN9" s="175"/>
      <c r="CO9" s="175"/>
      <c r="CP9" s="175"/>
      <c r="CQ9" s="175"/>
      <c r="CR9" s="175"/>
      <c r="CS9" s="175"/>
      <c r="CT9" s="175"/>
      <c r="CU9" s="175"/>
      <c r="CV9" s="175"/>
      <c r="CW9" s="175"/>
      <c r="CX9" s="175"/>
      <c r="CY9" s="175"/>
      <c r="CZ9" s="175"/>
      <c r="DA9" s="175"/>
      <c r="DB9" s="175"/>
      <c r="DC9" s="175"/>
      <c r="DD9" s="175"/>
      <c r="DE9" s="175"/>
      <c r="DF9" s="175"/>
      <c r="DG9" s="175"/>
      <c r="DH9" s="175"/>
      <c r="DI9" s="175"/>
      <c r="DJ9" s="175"/>
      <c r="DK9" s="175"/>
      <c r="DL9" s="175"/>
      <c r="DM9" s="175"/>
      <c r="DN9" s="175"/>
      <c r="DO9" s="175"/>
      <c r="DP9" s="175"/>
      <c r="DQ9" s="175"/>
      <c r="DR9" s="175"/>
      <c r="DS9" s="175"/>
      <c r="DT9" s="175"/>
      <c r="DU9" s="175"/>
      <c r="DV9" s="175"/>
      <c r="DW9" s="175"/>
      <c r="DX9" s="175"/>
      <c r="DY9" s="175"/>
      <c r="DZ9" s="175"/>
      <c r="EA9" s="175"/>
      <c r="EB9" s="175"/>
      <c r="EC9" s="175"/>
      <c r="ED9" s="175"/>
      <c r="EE9" s="175"/>
      <c r="EF9" s="175"/>
      <c r="EG9" s="175"/>
      <c r="EH9" s="175"/>
      <c r="EI9" s="175"/>
      <c r="EJ9" s="175"/>
      <c r="EK9" s="175"/>
      <c r="EL9" s="175"/>
      <c r="EM9" s="175"/>
      <c r="EN9" s="175"/>
      <c r="EO9" s="175"/>
      <c r="EP9" s="175"/>
      <c r="EQ9" s="175"/>
      <c r="ER9" s="175"/>
      <c r="ES9" s="175"/>
      <c r="ET9" s="175"/>
      <c r="EU9" s="175"/>
      <c r="EV9" s="175"/>
      <c r="EW9" s="175"/>
      <c r="EX9" s="175"/>
      <c r="EY9" s="175"/>
      <c r="EZ9" s="175"/>
      <c r="FA9" s="175"/>
      <c r="FB9" s="175"/>
      <c r="FC9" s="175"/>
      <c r="FD9" s="175"/>
      <c r="FE9" s="175"/>
      <c r="FF9" s="175"/>
      <c r="FG9" s="175"/>
      <c r="FH9" s="175"/>
      <c r="FI9" s="175"/>
      <c r="FJ9" s="175"/>
      <c r="FK9" s="175"/>
      <c r="FL9" s="175"/>
      <c r="FM9" s="175"/>
      <c r="FN9" s="175"/>
      <c r="FO9" s="175"/>
      <c r="FP9" s="175"/>
      <c r="FQ9" s="175"/>
      <c r="FR9" s="175"/>
      <c r="FS9" s="175"/>
      <c r="FT9" s="175"/>
      <c r="FU9" s="175"/>
      <c r="FV9" s="175"/>
      <c r="FW9" s="175"/>
      <c r="FX9" s="175"/>
      <c r="FY9" s="175"/>
      <c r="FZ9" s="175"/>
      <c r="GA9" s="175"/>
      <c r="GB9" s="175"/>
      <c r="GC9" s="175"/>
      <c r="GD9" s="175"/>
      <c r="GE9" s="175"/>
      <c r="GF9" s="175"/>
      <c r="GG9" s="175"/>
      <c r="GH9" s="175"/>
      <c r="GI9" s="175"/>
      <c r="GJ9" s="175"/>
      <c r="GK9" s="175"/>
      <c r="GL9" s="175"/>
      <c r="GM9" s="175"/>
      <c r="GN9" s="175"/>
      <c r="GO9" s="175"/>
      <c r="GP9" s="175"/>
      <c r="GQ9" s="175"/>
      <c r="GR9" s="175"/>
      <c r="GS9" s="175"/>
      <c r="GT9" s="175"/>
      <c r="GU9" s="175"/>
      <c r="GV9" s="175"/>
      <c r="GW9" s="175"/>
      <c r="GX9" s="175"/>
      <c r="GY9" s="175"/>
      <c r="GZ9" s="175"/>
      <c r="HA9" s="175"/>
      <c r="HB9" s="175"/>
      <c r="HC9" s="175"/>
      <c r="HD9" s="175"/>
      <c r="HE9" s="175"/>
      <c r="HF9" s="175"/>
      <c r="HG9" s="175"/>
      <c r="HH9" s="175"/>
      <c r="HI9" s="175"/>
      <c r="HJ9" s="175"/>
      <c r="HK9" s="175"/>
      <c r="HL9" s="175"/>
      <c r="HM9" s="175"/>
      <c r="HN9" s="175"/>
      <c r="HO9" s="175"/>
      <c r="HP9" s="175"/>
      <c r="HQ9" s="175"/>
      <c r="HR9" s="175"/>
      <c r="HS9" s="175"/>
      <c r="HT9" s="175"/>
      <c r="HU9" s="175"/>
      <c r="HV9" s="175"/>
      <c r="HW9" s="175"/>
      <c r="HX9" s="175"/>
      <c r="HY9" s="175"/>
      <c r="HZ9" s="175"/>
      <c r="IA9" s="175"/>
      <c r="IB9" s="175"/>
      <c r="IC9" s="175"/>
      <c r="ID9" s="175"/>
      <c r="IE9" s="175"/>
      <c r="IF9" s="175"/>
      <c r="IG9" s="175"/>
      <c r="IH9" s="175"/>
      <c r="II9" s="175"/>
      <c r="IJ9" s="175"/>
      <c r="IK9" s="175"/>
      <c r="IL9" s="175"/>
      <c r="IM9" s="175"/>
      <c r="IN9" s="175"/>
      <c r="IO9" s="175"/>
      <c r="IP9" s="175"/>
      <c r="IQ9" s="175"/>
      <c r="IR9" s="175"/>
      <c r="IS9" s="175"/>
      <c r="IT9" s="175"/>
    </row>
    <row r="10" spans="1:254" s="128" customFormat="1" ht="21" customHeight="1">
      <c r="A10" s="364">
        <v>2017</v>
      </c>
      <c r="B10" s="560">
        <f>SUM(K10+T10+AC10+AL10+AU10)</f>
        <v>57310</v>
      </c>
      <c r="C10" s="560">
        <f>SUM(L10+U10+AD10+AM10)</f>
        <v>3</v>
      </c>
      <c r="D10" s="560">
        <f>SUM(+M10+V10+AE10+AN10+AV10)</f>
        <v>26894</v>
      </c>
      <c r="E10" s="560">
        <f>SUM(+N10+W10+AF10+AO10)</f>
        <v>24975</v>
      </c>
      <c r="F10" s="560">
        <f>SUM(O10+X10+AG10+AP10)</f>
        <v>4708</v>
      </c>
      <c r="G10" s="560">
        <f>SUM(P10+Y10+AH10+AQ10+AW10)</f>
        <v>18</v>
      </c>
      <c r="H10" s="560">
        <f>SUM(Q10+Z10+AI10+AR10)</f>
        <v>403</v>
      </c>
      <c r="I10" s="560">
        <v>0</v>
      </c>
      <c r="J10" s="560">
        <f>SUM(S10+AB10+AK10+AT10+AX10)</f>
        <v>309</v>
      </c>
      <c r="K10" s="561">
        <f>SUM(L10:S10)</f>
        <v>35871</v>
      </c>
      <c r="L10" s="560">
        <v>1</v>
      </c>
      <c r="M10" s="560">
        <v>20270</v>
      </c>
      <c r="N10" s="563">
        <v>10884</v>
      </c>
      <c r="O10" s="568">
        <v>4297</v>
      </c>
      <c r="P10" s="560">
        <v>16</v>
      </c>
      <c r="Q10" s="560">
        <v>403</v>
      </c>
      <c r="R10" s="560">
        <v>0</v>
      </c>
      <c r="S10" s="565">
        <v>0</v>
      </c>
      <c r="T10" s="561">
        <f>SUM(U10:AB10)</f>
        <v>1938</v>
      </c>
      <c r="U10" s="560">
        <v>2</v>
      </c>
      <c r="V10" s="560">
        <v>3</v>
      </c>
      <c r="W10" s="560">
        <v>1785</v>
      </c>
      <c r="X10" s="367">
        <v>125</v>
      </c>
      <c r="Y10" s="174">
        <v>0</v>
      </c>
      <c r="Z10" s="367">
        <v>0</v>
      </c>
      <c r="AA10" s="367">
        <v>0</v>
      </c>
      <c r="AB10" s="567">
        <v>23</v>
      </c>
      <c r="AC10" s="558">
        <f>SUM(AD10:AK10)</f>
        <v>12653</v>
      </c>
      <c r="AD10" s="367">
        <v>0</v>
      </c>
      <c r="AE10" s="143">
        <v>33</v>
      </c>
      <c r="AF10" s="143">
        <v>12057</v>
      </c>
      <c r="AG10" s="143">
        <v>286</v>
      </c>
      <c r="AH10" s="367">
        <v>0</v>
      </c>
      <c r="AI10" s="367">
        <v>0</v>
      </c>
      <c r="AJ10" s="367">
        <v>0</v>
      </c>
      <c r="AK10" s="143">
        <v>277</v>
      </c>
      <c r="AL10" s="558">
        <f>SUM(AM10:AT10)</f>
        <v>258</v>
      </c>
      <c r="AM10" s="367">
        <v>0</v>
      </c>
      <c r="AN10" s="367">
        <v>0</v>
      </c>
      <c r="AO10" s="143">
        <v>249</v>
      </c>
      <c r="AP10" s="367">
        <v>0</v>
      </c>
      <c r="AQ10" s="367">
        <v>0</v>
      </c>
      <c r="AR10" s="367">
        <v>0</v>
      </c>
      <c r="AS10" s="367">
        <v>0</v>
      </c>
      <c r="AT10" s="143">
        <v>9</v>
      </c>
      <c r="AU10" s="558">
        <f>SUM(AV10+AW10+AX10)</f>
        <v>6590</v>
      </c>
      <c r="AV10" s="143">
        <v>6588</v>
      </c>
      <c r="AW10" s="143">
        <v>2</v>
      </c>
      <c r="AX10" s="367">
        <v>0</v>
      </c>
      <c r="AY10" s="550">
        <v>2017</v>
      </c>
      <c r="AZ10" s="175"/>
      <c r="BA10" s="175"/>
      <c r="BB10" s="175"/>
      <c r="BC10" s="175"/>
      <c r="BD10" s="175"/>
      <c r="BE10" s="175"/>
      <c r="BF10" s="175"/>
      <c r="BG10" s="175"/>
      <c r="BH10" s="175"/>
      <c r="BI10" s="175"/>
      <c r="BJ10" s="175"/>
      <c r="BK10" s="175"/>
      <c r="BL10" s="175"/>
      <c r="BM10" s="175"/>
      <c r="BN10" s="175"/>
      <c r="BO10" s="175"/>
      <c r="BP10" s="175"/>
      <c r="BQ10" s="175"/>
      <c r="BR10" s="175"/>
      <c r="BS10" s="175"/>
      <c r="BT10" s="175"/>
      <c r="BU10" s="175"/>
      <c r="BV10" s="175"/>
      <c r="BW10" s="175"/>
      <c r="BX10" s="175"/>
      <c r="BY10" s="175"/>
      <c r="BZ10" s="175"/>
      <c r="CA10" s="175"/>
      <c r="CB10" s="175"/>
      <c r="CC10" s="175"/>
      <c r="CD10" s="175"/>
      <c r="CE10" s="175"/>
      <c r="CF10" s="175"/>
      <c r="CG10" s="175"/>
      <c r="CH10" s="175"/>
      <c r="CI10" s="175"/>
      <c r="CJ10" s="175"/>
      <c r="CK10" s="175"/>
      <c r="CL10" s="175"/>
      <c r="CM10" s="175"/>
      <c r="CN10" s="175"/>
      <c r="CO10" s="175"/>
      <c r="CP10" s="175"/>
      <c r="CQ10" s="175"/>
      <c r="CR10" s="175"/>
      <c r="CS10" s="175"/>
      <c r="CT10" s="175"/>
      <c r="CU10" s="175"/>
      <c r="CV10" s="175"/>
      <c r="CW10" s="175"/>
      <c r="CX10" s="175"/>
      <c r="CY10" s="175"/>
      <c r="CZ10" s="175"/>
      <c r="DA10" s="175"/>
      <c r="DB10" s="175"/>
      <c r="DC10" s="175"/>
      <c r="DD10" s="175"/>
      <c r="DE10" s="175"/>
      <c r="DF10" s="175"/>
      <c r="DG10" s="175"/>
      <c r="DH10" s="175"/>
      <c r="DI10" s="175"/>
      <c r="DJ10" s="175"/>
      <c r="DK10" s="175"/>
      <c r="DL10" s="175"/>
      <c r="DM10" s="175"/>
      <c r="DN10" s="175"/>
      <c r="DO10" s="175"/>
      <c r="DP10" s="175"/>
      <c r="DQ10" s="175"/>
      <c r="DR10" s="175"/>
      <c r="DS10" s="175"/>
      <c r="DT10" s="175"/>
      <c r="DU10" s="175"/>
      <c r="DV10" s="175"/>
      <c r="DW10" s="175"/>
      <c r="DX10" s="175"/>
      <c r="DY10" s="175"/>
      <c r="DZ10" s="175"/>
      <c r="EA10" s="175"/>
      <c r="EB10" s="175"/>
      <c r="EC10" s="175"/>
      <c r="ED10" s="175"/>
      <c r="EE10" s="175"/>
      <c r="EF10" s="175"/>
      <c r="EG10" s="175"/>
      <c r="EH10" s="175"/>
      <c r="EI10" s="175"/>
      <c r="EJ10" s="175"/>
      <c r="EK10" s="175"/>
      <c r="EL10" s="175"/>
      <c r="EM10" s="175"/>
      <c r="EN10" s="175"/>
      <c r="EO10" s="175"/>
      <c r="EP10" s="175"/>
      <c r="EQ10" s="175"/>
      <c r="ER10" s="175"/>
      <c r="ES10" s="175"/>
      <c r="ET10" s="175"/>
      <c r="EU10" s="175"/>
      <c r="EV10" s="175"/>
      <c r="EW10" s="175"/>
      <c r="EX10" s="175"/>
      <c r="EY10" s="175"/>
      <c r="EZ10" s="175"/>
      <c r="FA10" s="175"/>
      <c r="FB10" s="175"/>
      <c r="FC10" s="175"/>
      <c r="FD10" s="175"/>
      <c r="FE10" s="175"/>
      <c r="FF10" s="175"/>
      <c r="FG10" s="175"/>
      <c r="FH10" s="175"/>
      <c r="FI10" s="175"/>
      <c r="FJ10" s="175"/>
      <c r="FK10" s="175"/>
      <c r="FL10" s="175"/>
      <c r="FM10" s="175"/>
      <c r="FN10" s="175"/>
      <c r="FO10" s="175"/>
      <c r="FP10" s="175"/>
      <c r="FQ10" s="175"/>
      <c r="FR10" s="175"/>
      <c r="FS10" s="175"/>
      <c r="FT10" s="175"/>
      <c r="FU10" s="175"/>
      <c r="FV10" s="175"/>
      <c r="FW10" s="175"/>
      <c r="FX10" s="175"/>
      <c r="FY10" s="175"/>
      <c r="FZ10" s="175"/>
      <c r="GA10" s="175"/>
      <c r="GB10" s="175"/>
      <c r="GC10" s="175"/>
      <c r="GD10" s="175"/>
      <c r="GE10" s="175"/>
      <c r="GF10" s="175"/>
      <c r="GG10" s="175"/>
      <c r="GH10" s="175"/>
      <c r="GI10" s="175"/>
      <c r="GJ10" s="175"/>
      <c r="GK10" s="175"/>
      <c r="GL10" s="175"/>
      <c r="GM10" s="175"/>
      <c r="GN10" s="175"/>
      <c r="GO10" s="175"/>
      <c r="GP10" s="175"/>
      <c r="GQ10" s="175"/>
      <c r="GR10" s="175"/>
      <c r="GS10" s="175"/>
      <c r="GT10" s="175"/>
      <c r="GU10" s="175"/>
      <c r="GV10" s="175"/>
      <c r="GW10" s="175"/>
      <c r="GX10" s="175"/>
      <c r="GY10" s="175"/>
      <c r="GZ10" s="175"/>
      <c r="HA10" s="175"/>
      <c r="HB10" s="175"/>
      <c r="HC10" s="175"/>
      <c r="HD10" s="175"/>
      <c r="HE10" s="175"/>
      <c r="HF10" s="175"/>
      <c r="HG10" s="175"/>
      <c r="HH10" s="175"/>
      <c r="HI10" s="175"/>
      <c r="HJ10" s="175"/>
      <c r="HK10" s="175"/>
      <c r="HL10" s="175"/>
      <c r="HM10" s="175"/>
      <c r="HN10" s="175"/>
      <c r="HO10" s="175"/>
      <c r="HP10" s="175"/>
      <c r="HQ10" s="175"/>
      <c r="HR10" s="175"/>
      <c r="HS10" s="175"/>
      <c r="HT10" s="175"/>
      <c r="HU10" s="175"/>
      <c r="HV10" s="175"/>
      <c r="HW10" s="175"/>
      <c r="HX10" s="175"/>
      <c r="HY10" s="175"/>
      <c r="HZ10" s="175"/>
      <c r="IA10" s="175"/>
      <c r="IB10" s="175"/>
      <c r="IC10" s="175"/>
      <c r="ID10" s="175"/>
      <c r="IE10" s="175"/>
      <c r="IF10" s="175"/>
      <c r="IG10" s="175"/>
      <c r="IH10" s="175"/>
      <c r="II10" s="175"/>
      <c r="IJ10" s="175"/>
      <c r="IK10" s="175"/>
      <c r="IL10" s="175"/>
      <c r="IM10" s="175"/>
      <c r="IN10" s="175"/>
      <c r="IO10" s="175"/>
      <c r="IP10" s="175"/>
      <c r="IQ10" s="175"/>
      <c r="IR10" s="175"/>
      <c r="IS10" s="175"/>
      <c r="IT10" s="175"/>
    </row>
    <row r="11" spans="1:254" s="128" customFormat="1" ht="21" customHeight="1">
      <c r="A11" s="364">
        <v>2018</v>
      </c>
      <c r="B11" s="560">
        <v>58422</v>
      </c>
      <c r="C11" s="560">
        <v>4</v>
      </c>
      <c r="D11" s="560">
        <v>27265</v>
      </c>
      <c r="E11" s="560">
        <v>25804</v>
      </c>
      <c r="F11" s="560">
        <v>4457</v>
      </c>
      <c r="G11" s="560">
        <v>53</v>
      </c>
      <c r="H11" s="560">
        <v>508</v>
      </c>
      <c r="I11" s="560">
        <v>0</v>
      </c>
      <c r="J11" s="560">
        <v>331</v>
      </c>
      <c r="K11" s="561">
        <v>36729</v>
      </c>
      <c r="L11" s="560">
        <v>2</v>
      </c>
      <c r="M11" s="560">
        <v>20630</v>
      </c>
      <c r="N11" s="563">
        <v>11457</v>
      </c>
      <c r="O11" s="568">
        <v>4082</v>
      </c>
      <c r="P11" s="560">
        <v>50</v>
      </c>
      <c r="Q11" s="560">
        <v>508</v>
      </c>
      <c r="R11" s="560">
        <v>0</v>
      </c>
      <c r="S11" s="565">
        <v>0</v>
      </c>
      <c r="T11" s="561">
        <v>1915</v>
      </c>
      <c r="U11" s="560">
        <v>2</v>
      </c>
      <c r="V11" s="560">
        <v>3</v>
      </c>
      <c r="W11" s="560">
        <v>1777</v>
      </c>
      <c r="X11" s="367">
        <v>103</v>
      </c>
      <c r="Y11" s="174">
        <v>0</v>
      </c>
      <c r="Z11" s="367">
        <v>0</v>
      </c>
      <c r="AA11" s="367">
        <v>0</v>
      </c>
      <c r="AB11" s="567">
        <v>30</v>
      </c>
      <c r="AC11" s="558">
        <v>12922</v>
      </c>
      <c r="AD11" s="367">
        <v>0</v>
      </c>
      <c r="AE11" s="143">
        <v>42</v>
      </c>
      <c r="AF11" s="143">
        <v>12316</v>
      </c>
      <c r="AG11" s="143">
        <v>272</v>
      </c>
      <c r="AH11" s="367">
        <v>0</v>
      </c>
      <c r="AI11" s="367">
        <v>0</v>
      </c>
      <c r="AJ11" s="367">
        <v>0</v>
      </c>
      <c r="AK11" s="143">
        <v>292</v>
      </c>
      <c r="AL11" s="558">
        <v>263</v>
      </c>
      <c r="AM11" s="367">
        <v>0</v>
      </c>
      <c r="AN11" s="367">
        <v>0</v>
      </c>
      <c r="AO11" s="143">
        <v>254</v>
      </c>
      <c r="AP11" s="367">
        <v>0</v>
      </c>
      <c r="AQ11" s="367">
        <v>0</v>
      </c>
      <c r="AR11" s="367">
        <v>0</v>
      </c>
      <c r="AS11" s="367">
        <v>0</v>
      </c>
      <c r="AT11" s="143">
        <v>9</v>
      </c>
      <c r="AU11" s="558">
        <v>6593</v>
      </c>
      <c r="AV11" s="143">
        <v>6590</v>
      </c>
      <c r="AW11" s="143">
        <v>3</v>
      </c>
      <c r="AX11" s="367">
        <v>0</v>
      </c>
      <c r="AY11" s="550">
        <v>2018</v>
      </c>
      <c r="AZ11" s="175"/>
      <c r="BA11" s="175"/>
      <c r="BB11" s="175"/>
      <c r="BC11" s="175"/>
      <c r="BD11" s="175"/>
      <c r="BE11" s="175"/>
      <c r="BF11" s="175"/>
      <c r="BG11" s="175"/>
      <c r="BH11" s="175"/>
      <c r="BI11" s="175"/>
      <c r="BJ11" s="175"/>
      <c r="BK11" s="175"/>
      <c r="BL11" s="175"/>
      <c r="BM11" s="175"/>
      <c r="BN11" s="175"/>
      <c r="BO11" s="175"/>
      <c r="BP11" s="175"/>
      <c r="BQ11" s="175"/>
      <c r="BR11" s="175"/>
      <c r="BS11" s="175"/>
      <c r="BT11" s="175"/>
      <c r="BU11" s="175"/>
      <c r="BV11" s="175"/>
      <c r="BW11" s="175"/>
      <c r="BX11" s="175"/>
      <c r="BY11" s="175"/>
      <c r="BZ11" s="175"/>
      <c r="CA11" s="175"/>
      <c r="CB11" s="175"/>
      <c r="CC11" s="175"/>
      <c r="CD11" s="175"/>
      <c r="CE11" s="175"/>
      <c r="CF11" s="175"/>
      <c r="CG11" s="175"/>
      <c r="CH11" s="175"/>
      <c r="CI11" s="175"/>
      <c r="CJ11" s="175"/>
      <c r="CK11" s="175"/>
      <c r="CL11" s="175"/>
      <c r="CM11" s="175"/>
      <c r="CN11" s="175"/>
      <c r="CO11" s="175"/>
      <c r="CP11" s="175"/>
      <c r="CQ11" s="175"/>
      <c r="CR11" s="175"/>
      <c r="CS11" s="175"/>
      <c r="CT11" s="175"/>
      <c r="CU11" s="175"/>
      <c r="CV11" s="175"/>
      <c r="CW11" s="175"/>
      <c r="CX11" s="175"/>
      <c r="CY11" s="175"/>
      <c r="CZ11" s="175"/>
      <c r="DA11" s="175"/>
      <c r="DB11" s="175"/>
      <c r="DC11" s="175"/>
      <c r="DD11" s="175"/>
      <c r="DE11" s="175"/>
      <c r="DF11" s="175"/>
      <c r="DG11" s="175"/>
      <c r="DH11" s="175"/>
      <c r="DI11" s="175"/>
      <c r="DJ11" s="175"/>
      <c r="DK11" s="175"/>
      <c r="DL11" s="175"/>
      <c r="DM11" s="175"/>
      <c r="DN11" s="175"/>
      <c r="DO11" s="175"/>
      <c r="DP11" s="175"/>
      <c r="DQ11" s="175"/>
      <c r="DR11" s="175"/>
      <c r="DS11" s="175"/>
      <c r="DT11" s="175"/>
      <c r="DU11" s="175"/>
      <c r="DV11" s="175"/>
      <c r="DW11" s="175"/>
      <c r="DX11" s="175"/>
      <c r="DY11" s="175"/>
      <c r="DZ11" s="175"/>
      <c r="EA11" s="175"/>
      <c r="EB11" s="175"/>
      <c r="EC11" s="175"/>
      <c r="ED11" s="175"/>
      <c r="EE11" s="175"/>
      <c r="EF11" s="175"/>
      <c r="EG11" s="175"/>
      <c r="EH11" s="175"/>
      <c r="EI11" s="175"/>
      <c r="EJ11" s="175"/>
      <c r="EK11" s="175"/>
      <c r="EL11" s="175"/>
      <c r="EM11" s="175"/>
      <c r="EN11" s="175"/>
      <c r="EO11" s="175"/>
      <c r="EP11" s="175"/>
      <c r="EQ11" s="175"/>
      <c r="ER11" s="175"/>
      <c r="ES11" s="175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5"/>
      <c r="FF11" s="175"/>
      <c r="FG11" s="175"/>
      <c r="FH11" s="175"/>
      <c r="FI11" s="175"/>
      <c r="FJ11" s="175"/>
      <c r="FK11" s="175"/>
      <c r="FL11" s="175"/>
      <c r="FM11" s="175"/>
      <c r="FN11" s="175"/>
      <c r="FO11" s="175"/>
      <c r="FP11" s="175"/>
      <c r="FQ11" s="175"/>
      <c r="FR11" s="175"/>
      <c r="FS11" s="175"/>
      <c r="FT11" s="175"/>
      <c r="FU11" s="175"/>
      <c r="FV11" s="175"/>
      <c r="FW11" s="175"/>
      <c r="FX11" s="175"/>
      <c r="FY11" s="175"/>
      <c r="FZ11" s="175"/>
      <c r="GA11" s="175"/>
      <c r="GB11" s="175"/>
      <c r="GC11" s="175"/>
      <c r="GD11" s="175"/>
      <c r="GE11" s="175"/>
      <c r="GF11" s="175"/>
      <c r="GG11" s="175"/>
      <c r="GH11" s="175"/>
      <c r="GI11" s="175"/>
      <c r="GJ11" s="175"/>
      <c r="GK11" s="175"/>
      <c r="GL11" s="175"/>
      <c r="GM11" s="175"/>
      <c r="GN11" s="175"/>
      <c r="GO11" s="175"/>
      <c r="GP11" s="175"/>
      <c r="GQ11" s="175"/>
      <c r="GR11" s="175"/>
      <c r="GS11" s="175"/>
      <c r="GT11" s="175"/>
      <c r="GU11" s="175"/>
      <c r="GV11" s="175"/>
      <c r="GW11" s="175"/>
      <c r="GX11" s="175"/>
      <c r="GY11" s="175"/>
      <c r="GZ11" s="175"/>
      <c r="HA11" s="175"/>
      <c r="HB11" s="175"/>
      <c r="HC11" s="175"/>
      <c r="HD11" s="175"/>
      <c r="HE11" s="175"/>
      <c r="HF11" s="175"/>
      <c r="HG11" s="175"/>
      <c r="HH11" s="175"/>
      <c r="HI11" s="175"/>
      <c r="HJ11" s="175"/>
      <c r="HK11" s="175"/>
      <c r="HL11" s="175"/>
      <c r="HM11" s="175"/>
      <c r="HN11" s="175"/>
      <c r="HO11" s="175"/>
      <c r="HP11" s="175"/>
      <c r="HQ11" s="175"/>
      <c r="HR11" s="175"/>
      <c r="HS11" s="175"/>
      <c r="HT11" s="175"/>
      <c r="HU11" s="175"/>
      <c r="HV11" s="175"/>
      <c r="HW11" s="175"/>
      <c r="HX11" s="175"/>
      <c r="HY11" s="175"/>
      <c r="HZ11" s="175"/>
      <c r="IA11" s="175"/>
      <c r="IB11" s="175"/>
      <c r="IC11" s="175"/>
      <c r="ID11" s="175"/>
      <c r="IE11" s="175"/>
      <c r="IF11" s="175"/>
      <c r="IG11" s="175"/>
      <c r="IH11" s="175"/>
      <c r="II11" s="175"/>
      <c r="IJ11" s="175"/>
      <c r="IK11" s="175"/>
      <c r="IL11" s="175"/>
      <c r="IM11" s="175"/>
      <c r="IN11" s="175"/>
      <c r="IO11" s="175"/>
      <c r="IP11" s="175"/>
      <c r="IQ11" s="175"/>
      <c r="IR11" s="175"/>
      <c r="IS11" s="175"/>
      <c r="IT11" s="175"/>
    </row>
    <row r="12" spans="1:254" s="132" customFormat="1" ht="21" customHeight="1" thickBot="1">
      <c r="A12" s="391">
        <v>2019</v>
      </c>
      <c r="B12" s="569">
        <f>SUM(C12:J12)</f>
        <v>52812</v>
      </c>
      <c r="C12" s="570">
        <f>SUM(L12+U12+AD12+AM12)</f>
        <v>4</v>
      </c>
      <c r="D12" s="569">
        <f>SUM(+M12+V12+AE12+AN12)</f>
        <v>21221</v>
      </c>
      <c r="E12" s="570">
        <f>SUM(+N12+W12+AF12+AO12)</f>
        <v>26102</v>
      </c>
      <c r="F12" s="570">
        <f>SUM(O12+X12+AG12+AP12)</f>
        <v>4408</v>
      </c>
      <c r="G12" s="569">
        <f>SUM(P12+Y12+AH12+AQ12)</f>
        <v>116</v>
      </c>
      <c r="H12" s="570">
        <f>SUM(Q12+Z12+AI12+AR12)</f>
        <v>612</v>
      </c>
      <c r="I12" s="569">
        <f>SUM(R12,AA12,AJ12,AS12)</f>
        <v>8</v>
      </c>
      <c r="J12" s="570">
        <f>SUM(S12+AB12+AK12+AT12)</f>
        <v>341</v>
      </c>
      <c r="K12" s="571">
        <f>SUM(L12:S12)</f>
        <v>37623</v>
      </c>
      <c r="L12" s="570">
        <v>1</v>
      </c>
      <c r="M12" s="570">
        <v>21169</v>
      </c>
      <c r="N12" s="572">
        <v>11684</v>
      </c>
      <c r="O12" s="573">
        <v>4035</v>
      </c>
      <c r="P12" s="570">
        <v>114</v>
      </c>
      <c r="Q12" s="570">
        <v>612</v>
      </c>
      <c r="R12" s="570">
        <v>8</v>
      </c>
      <c r="S12" s="574">
        <v>0</v>
      </c>
      <c r="T12" s="571">
        <f>SUM(U12:AB12)</f>
        <v>1857</v>
      </c>
      <c r="U12" s="570">
        <v>3</v>
      </c>
      <c r="V12" s="570">
        <v>3</v>
      </c>
      <c r="W12" s="570">
        <v>1726</v>
      </c>
      <c r="X12" s="575">
        <v>94</v>
      </c>
      <c r="Y12" s="576">
        <v>0</v>
      </c>
      <c r="Z12" s="575">
        <v>0</v>
      </c>
      <c r="AA12" s="575">
        <v>0</v>
      </c>
      <c r="AB12" s="577">
        <v>31</v>
      </c>
      <c r="AC12" s="559">
        <f>SUM(AD12:AK12)</f>
        <v>13065</v>
      </c>
      <c r="AD12" s="578">
        <v>0</v>
      </c>
      <c r="AE12" s="554">
        <v>49</v>
      </c>
      <c r="AF12" s="554">
        <v>12436</v>
      </c>
      <c r="AG12" s="554">
        <v>279</v>
      </c>
      <c r="AH12" s="578">
        <v>0</v>
      </c>
      <c r="AI12" s="578">
        <v>0</v>
      </c>
      <c r="AJ12" s="578">
        <v>0</v>
      </c>
      <c r="AK12" s="554">
        <v>301</v>
      </c>
      <c r="AL12" s="559">
        <f>SUM(AM12:AT12)</f>
        <v>267</v>
      </c>
      <c r="AM12" s="578">
        <v>0</v>
      </c>
      <c r="AN12" s="578">
        <v>0</v>
      </c>
      <c r="AO12" s="554">
        <v>256</v>
      </c>
      <c r="AP12" s="578">
        <v>0</v>
      </c>
      <c r="AQ12" s="554">
        <v>2</v>
      </c>
      <c r="AR12" s="578">
        <v>0</v>
      </c>
      <c r="AS12" s="578">
        <v>0</v>
      </c>
      <c r="AT12" s="554">
        <v>9</v>
      </c>
      <c r="AU12" s="559">
        <f>SUM(AV12+AW12+AX12)</f>
        <v>6574</v>
      </c>
      <c r="AV12" s="554">
        <v>6557</v>
      </c>
      <c r="AW12" s="554">
        <v>17</v>
      </c>
      <c r="AX12" s="578">
        <v>0</v>
      </c>
      <c r="AY12" s="551">
        <v>2019</v>
      </c>
      <c r="AZ12" s="175"/>
      <c r="BA12" s="175"/>
      <c r="BB12" s="175"/>
      <c r="BC12" s="175"/>
      <c r="BD12" s="175"/>
      <c r="BE12" s="175"/>
      <c r="BF12" s="175"/>
      <c r="BG12" s="175"/>
      <c r="BH12" s="175"/>
      <c r="BI12" s="175"/>
      <c r="BJ12" s="175"/>
      <c r="BK12" s="175"/>
      <c r="BL12" s="175"/>
      <c r="BM12" s="175"/>
      <c r="BN12" s="175"/>
      <c r="BO12" s="175"/>
      <c r="BP12" s="175"/>
      <c r="BQ12" s="175"/>
      <c r="BR12" s="175"/>
      <c r="BS12" s="175"/>
      <c r="BT12" s="175"/>
      <c r="BU12" s="175"/>
      <c r="BV12" s="175"/>
      <c r="BW12" s="175"/>
      <c r="BX12" s="175"/>
      <c r="BY12" s="175"/>
      <c r="BZ12" s="175"/>
      <c r="CA12" s="175"/>
      <c r="CB12" s="175"/>
      <c r="CC12" s="175"/>
      <c r="CD12" s="175"/>
      <c r="CE12" s="175"/>
      <c r="CF12" s="175"/>
      <c r="CG12" s="175"/>
      <c r="CH12" s="175"/>
      <c r="CI12" s="175"/>
      <c r="CJ12" s="175"/>
      <c r="CK12" s="175"/>
      <c r="CL12" s="175"/>
      <c r="CM12" s="175"/>
      <c r="CN12" s="175"/>
      <c r="CO12" s="175"/>
      <c r="CP12" s="175"/>
      <c r="CQ12" s="175"/>
      <c r="CR12" s="175"/>
      <c r="CS12" s="175"/>
      <c r="CT12" s="175"/>
      <c r="CU12" s="175"/>
      <c r="CV12" s="175"/>
      <c r="CW12" s="175"/>
      <c r="CX12" s="175"/>
      <c r="CY12" s="175"/>
      <c r="CZ12" s="175"/>
      <c r="DA12" s="175"/>
      <c r="DB12" s="175"/>
      <c r="DC12" s="175"/>
      <c r="DD12" s="175"/>
      <c r="DE12" s="175"/>
      <c r="DF12" s="175"/>
      <c r="DG12" s="175"/>
      <c r="DH12" s="175"/>
      <c r="DI12" s="175"/>
      <c r="DJ12" s="175"/>
      <c r="DK12" s="175"/>
      <c r="DL12" s="175"/>
      <c r="DM12" s="175"/>
      <c r="DN12" s="175"/>
      <c r="DO12" s="175"/>
      <c r="DP12" s="175"/>
      <c r="DQ12" s="175"/>
      <c r="DR12" s="175"/>
      <c r="DS12" s="175"/>
      <c r="DT12" s="175"/>
      <c r="DU12" s="175"/>
      <c r="DV12" s="175"/>
      <c r="DW12" s="175"/>
      <c r="DX12" s="175"/>
      <c r="DY12" s="175"/>
      <c r="DZ12" s="175"/>
      <c r="EA12" s="175"/>
      <c r="EB12" s="175"/>
      <c r="EC12" s="175"/>
      <c r="ED12" s="175"/>
      <c r="EE12" s="175"/>
      <c r="EF12" s="175"/>
      <c r="EG12" s="175"/>
      <c r="EH12" s="175"/>
      <c r="EI12" s="175"/>
      <c r="EJ12" s="175"/>
      <c r="EK12" s="175"/>
      <c r="EL12" s="175"/>
      <c r="EM12" s="175"/>
      <c r="EN12" s="175"/>
      <c r="EO12" s="175"/>
      <c r="EP12" s="175"/>
      <c r="EQ12" s="175"/>
      <c r="ER12" s="175"/>
      <c r="ES12" s="175"/>
      <c r="ET12" s="175"/>
      <c r="EU12" s="175"/>
      <c r="EV12" s="175"/>
      <c r="EW12" s="175"/>
      <c r="EX12" s="175"/>
      <c r="EY12" s="175"/>
      <c r="EZ12" s="175"/>
      <c r="FA12" s="175"/>
      <c r="FB12" s="175"/>
      <c r="FC12" s="175"/>
      <c r="FD12" s="175"/>
      <c r="FE12" s="175"/>
      <c r="FF12" s="175"/>
      <c r="FG12" s="175"/>
      <c r="FH12" s="175"/>
      <c r="FI12" s="175"/>
      <c r="FJ12" s="175"/>
      <c r="FK12" s="175"/>
      <c r="FL12" s="175"/>
      <c r="FM12" s="175"/>
      <c r="FN12" s="175"/>
      <c r="FO12" s="175"/>
      <c r="FP12" s="175"/>
      <c r="FQ12" s="175"/>
      <c r="FR12" s="175"/>
      <c r="FS12" s="175"/>
      <c r="FT12" s="175"/>
      <c r="FU12" s="175"/>
      <c r="FV12" s="175"/>
      <c r="FW12" s="175"/>
      <c r="FX12" s="175"/>
      <c r="FY12" s="175"/>
      <c r="FZ12" s="175"/>
      <c r="GA12" s="175"/>
      <c r="GB12" s="175"/>
      <c r="GC12" s="175"/>
      <c r="GD12" s="175"/>
      <c r="GE12" s="175"/>
      <c r="GF12" s="175"/>
      <c r="GG12" s="175"/>
      <c r="GH12" s="175"/>
      <c r="GI12" s="175"/>
      <c r="GJ12" s="175"/>
      <c r="GK12" s="175"/>
      <c r="GL12" s="175"/>
      <c r="GM12" s="175"/>
      <c r="GN12" s="175"/>
      <c r="GO12" s="175"/>
      <c r="GP12" s="175"/>
      <c r="GQ12" s="175"/>
      <c r="GR12" s="175"/>
      <c r="GS12" s="175"/>
      <c r="GT12" s="175"/>
      <c r="GU12" s="175"/>
      <c r="GV12" s="175"/>
      <c r="GW12" s="175"/>
      <c r="GX12" s="175"/>
      <c r="GY12" s="175"/>
      <c r="GZ12" s="175"/>
      <c r="HA12" s="175"/>
      <c r="HB12" s="175"/>
      <c r="HC12" s="175"/>
      <c r="HD12" s="175"/>
      <c r="HE12" s="175"/>
      <c r="HF12" s="175"/>
      <c r="HG12" s="175"/>
      <c r="HH12" s="175"/>
      <c r="HI12" s="175"/>
      <c r="HJ12" s="175"/>
      <c r="HK12" s="175"/>
      <c r="HL12" s="175"/>
      <c r="HM12" s="175"/>
      <c r="HN12" s="175"/>
      <c r="HO12" s="175"/>
      <c r="HP12" s="175"/>
      <c r="HQ12" s="175"/>
      <c r="HR12" s="175"/>
      <c r="HS12" s="175"/>
      <c r="HT12" s="175"/>
      <c r="HU12" s="175"/>
      <c r="HV12" s="175"/>
      <c r="HW12" s="175"/>
      <c r="HX12" s="175"/>
      <c r="HY12" s="175"/>
      <c r="HZ12" s="175"/>
      <c r="IA12" s="175"/>
      <c r="IB12" s="175"/>
      <c r="IC12" s="175"/>
      <c r="ID12" s="175"/>
      <c r="IE12" s="175"/>
      <c r="IF12" s="175"/>
      <c r="IG12" s="175"/>
      <c r="IH12" s="175"/>
      <c r="II12" s="175"/>
      <c r="IJ12" s="175"/>
      <c r="IK12" s="175"/>
      <c r="IL12" s="175"/>
      <c r="IM12" s="175"/>
      <c r="IN12" s="175"/>
      <c r="IO12" s="175"/>
      <c r="IP12" s="175"/>
      <c r="IQ12" s="175"/>
      <c r="IR12" s="175"/>
      <c r="IS12" s="175"/>
      <c r="IT12" s="175"/>
    </row>
    <row r="13" spans="1:51" s="379" customFormat="1" ht="16.5">
      <c r="A13" s="557" t="s">
        <v>451</v>
      </c>
      <c r="B13" s="380"/>
      <c r="C13" s="380"/>
      <c r="D13" s="380"/>
      <c r="E13" s="380"/>
      <c r="F13" s="380"/>
      <c r="G13" s="380"/>
      <c r="H13" s="380"/>
      <c r="I13" s="380"/>
      <c r="J13" s="299"/>
      <c r="K13" s="380"/>
      <c r="L13" s="380"/>
      <c r="M13" s="380"/>
      <c r="N13" s="380"/>
      <c r="O13" s="380"/>
      <c r="P13" s="380"/>
      <c r="Q13" s="380"/>
      <c r="R13" s="380"/>
      <c r="S13" s="380"/>
      <c r="T13" s="380"/>
      <c r="U13" s="380"/>
      <c r="V13" s="380"/>
      <c r="W13" s="380"/>
      <c r="X13" s="380"/>
      <c r="Y13" s="380"/>
      <c r="Z13" s="380"/>
      <c r="AA13" s="380"/>
      <c r="AB13" s="380"/>
      <c r="AC13" s="380"/>
      <c r="AD13" s="380"/>
      <c r="AE13" s="380"/>
      <c r="AF13" s="380"/>
      <c r="AG13" s="380"/>
      <c r="AH13" s="380"/>
      <c r="AI13" s="380"/>
      <c r="AJ13" s="380"/>
      <c r="AK13" s="380"/>
      <c r="AL13" s="380"/>
      <c r="AM13" s="380"/>
      <c r="AN13" s="380"/>
      <c r="AO13" s="380"/>
      <c r="AP13" s="380"/>
      <c r="AQ13" s="380"/>
      <c r="AR13" s="380"/>
      <c r="AS13" s="380"/>
      <c r="AT13" s="380"/>
      <c r="AU13" s="380"/>
      <c r="AV13" s="380"/>
      <c r="AW13" s="380"/>
      <c r="AX13" s="303"/>
      <c r="AY13" s="303" t="s">
        <v>153</v>
      </c>
    </row>
    <row r="14" spans="1:51" s="379" customFormat="1" ht="16.5">
      <c r="A14" s="557" t="s">
        <v>452</v>
      </c>
      <c r="B14" s="380"/>
      <c r="C14" s="380"/>
      <c r="D14" s="380"/>
      <c r="E14" s="380"/>
      <c r="F14" s="380"/>
      <c r="G14" s="380"/>
      <c r="H14" s="380"/>
      <c r="I14" s="380"/>
      <c r="J14" s="299"/>
      <c r="K14" s="380"/>
      <c r="L14" s="380"/>
      <c r="M14" s="380"/>
      <c r="N14" s="380"/>
      <c r="O14" s="380"/>
      <c r="P14" s="380"/>
      <c r="Q14" s="380"/>
      <c r="R14" s="380"/>
      <c r="S14" s="380"/>
      <c r="T14" s="380"/>
      <c r="U14" s="380"/>
      <c r="V14" s="380"/>
      <c r="W14" s="380"/>
      <c r="X14" s="380"/>
      <c r="Y14" s="380"/>
      <c r="Z14" s="380"/>
      <c r="AA14" s="380"/>
      <c r="AB14" s="380"/>
      <c r="AC14" s="380"/>
      <c r="AD14" s="380"/>
      <c r="AE14" s="380"/>
      <c r="AF14" s="380"/>
      <c r="AG14" s="380"/>
      <c r="AH14" s="380"/>
      <c r="AI14" s="380"/>
      <c r="AJ14" s="380"/>
      <c r="AK14" s="380"/>
      <c r="AL14" s="380"/>
      <c r="AM14" s="380"/>
      <c r="AN14" s="380"/>
      <c r="AO14" s="380"/>
      <c r="AP14" s="380"/>
      <c r="AQ14" s="380"/>
      <c r="AR14" s="380"/>
      <c r="AS14" s="380"/>
      <c r="AT14" s="380"/>
      <c r="AU14" s="380"/>
      <c r="AV14" s="380"/>
      <c r="AW14" s="380"/>
      <c r="AX14" s="303"/>
      <c r="AY14" s="303"/>
    </row>
    <row r="15" spans="1:51" s="382" customFormat="1" ht="13.5">
      <c r="A15" s="51" t="s">
        <v>136</v>
      </c>
      <c r="B15" s="51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0"/>
      <c r="U15" s="380"/>
      <c r="V15" s="380"/>
      <c r="W15" s="380"/>
      <c r="X15" s="380"/>
      <c r="Y15" s="380"/>
      <c r="Z15" s="380"/>
      <c r="AA15" s="380"/>
      <c r="AB15" s="380"/>
      <c r="AC15" s="380"/>
      <c r="AD15" s="380"/>
      <c r="AE15" s="300"/>
      <c r="AF15" s="300"/>
      <c r="AG15" s="300"/>
      <c r="AH15" s="300"/>
      <c r="AI15" s="300"/>
      <c r="AJ15" s="300"/>
      <c r="AK15" s="300"/>
      <c r="AL15" s="300"/>
      <c r="AM15" s="300"/>
      <c r="AN15" s="300"/>
      <c r="AO15" s="300"/>
      <c r="AP15" s="300"/>
      <c r="AQ15" s="300"/>
      <c r="AR15" s="300"/>
      <c r="AS15" s="300"/>
      <c r="AT15" s="300"/>
      <c r="AU15" s="300"/>
      <c r="AV15" s="300"/>
      <c r="AW15" s="300"/>
      <c r="AY15" s="301" t="s">
        <v>132</v>
      </c>
    </row>
    <row r="16" s="379" customFormat="1" ht="13.5"/>
  </sheetData>
  <sheetProtection/>
  <mergeCells count="15">
    <mergeCell ref="AY5:AY8"/>
    <mergeCell ref="AU6:AU8"/>
    <mergeCell ref="AL6:AL8"/>
    <mergeCell ref="AC6:AC8"/>
    <mergeCell ref="T6:T8"/>
    <mergeCell ref="K6:K8"/>
    <mergeCell ref="AN4:AX4"/>
    <mergeCell ref="AU5:AX5"/>
    <mergeCell ref="A5:A8"/>
    <mergeCell ref="B5:J5"/>
    <mergeCell ref="K5:S5"/>
    <mergeCell ref="T5:AB5"/>
    <mergeCell ref="AC5:AK5"/>
    <mergeCell ref="AL5:AT5"/>
    <mergeCell ref="B6:B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X17"/>
  <sheetViews>
    <sheetView zoomScale="115" zoomScaleNormal="115" zoomScalePageLayoutView="0" workbookViewId="0" topLeftCell="A1">
      <selection activeCell="L24" sqref="L24"/>
    </sheetView>
  </sheetViews>
  <sheetFormatPr defaultColWidth="7.99609375" defaultRowHeight="13.5"/>
  <cols>
    <col min="1" max="1" width="9.4453125" style="2" customWidth="1"/>
    <col min="2" max="23" width="6.4453125" style="2" customWidth="1"/>
    <col min="24" max="24" width="9.4453125" style="2" customWidth="1"/>
    <col min="25" max="26" width="0.671875" style="2" customWidth="1"/>
    <col min="27" max="16384" width="7.99609375" style="2" customWidth="1"/>
  </cols>
  <sheetData>
    <row r="1" spans="1:24" s="23" customFormat="1" ht="11.25">
      <c r="A1" s="22" t="s">
        <v>114</v>
      </c>
      <c r="B1" s="22"/>
      <c r="X1" s="24" t="s">
        <v>32</v>
      </c>
    </row>
    <row r="2" s="41" customFormat="1" ht="12"/>
    <row r="3" spans="1:24" s="133" customFormat="1" ht="23.25">
      <c r="A3" s="123" t="s">
        <v>109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286" t="s">
        <v>155</v>
      </c>
      <c r="P3" s="123"/>
      <c r="Q3" s="123"/>
      <c r="R3" s="123"/>
      <c r="S3" s="123"/>
      <c r="T3" s="123"/>
      <c r="U3" s="123"/>
      <c r="V3" s="123"/>
      <c r="W3" s="123"/>
      <c r="X3" s="123"/>
    </row>
    <row r="4" s="41" customFormat="1" ht="12"/>
    <row r="5" spans="1:24" s="41" customFormat="1" ht="12.75" thickBot="1">
      <c r="A5" s="42" t="s">
        <v>301</v>
      </c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O5" s="42"/>
      <c r="P5" s="42"/>
      <c r="Q5" s="42"/>
      <c r="R5" s="42"/>
      <c r="S5" s="42"/>
      <c r="T5" s="42"/>
      <c r="U5" s="42"/>
      <c r="V5" s="42"/>
      <c r="W5" s="42"/>
      <c r="X5" s="48" t="s">
        <v>156</v>
      </c>
    </row>
    <row r="6" spans="1:24" s="134" customFormat="1" ht="44.25" customHeight="1">
      <c r="A6" s="597" t="s">
        <v>159</v>
      </c>
      <c r="B6" s="610" t="s">
        <v>302</v>
      </c>
      <c r="C6" s="611"/>
      <c r="D6" s="610" t="s">
        <v>303</v>
      </c>
      <c r="E6" s="611"/>
      <c r="F6" s="610" t="s">
        <v>304</v>
      </c>
      <c r="G6" s="611"/>
      <c r="H6" s="610" t="s">
        <v>305</v>
      </c>
      <c r="I6" s="611"/>
      <c r="J6" s="610" t="s">
        <v>306</v>
      </c>
      <c r="K6" s="615"/>
      <c r="L6" s="610" t="s">
        <v>307</v>
      </c>
      <c r="M6" s="611"/>
      <c r="N6" s="616" t="s">
        <v>308</v>
      </c>
      <c r="O6" s="617"/>
      <c r="P6" s="610" t="s">
        <v>309</v>
      </c>
      <c r="Q6" s="611"/>
      <c r="R6" s="610" t="s">
        <v>310</v>
      </c>
      <c r="S6" s="611"/>
      <c r="T6" s="610" t="s">
        <v>311</v>
      </c>
      <c r="U6" s="611"/>
      <c r="V6" s="610" t="s">
        <v>312</v>
      </c>
      <c r="W6" s="611"/>
      <c r="X6" s="591" t="s">
        <v>1</v>
      </c>
    </row>
    <row r="7" spans="1:24" s="134" customFormat="1" ht="13.5" customHeight="1">
      <c r="A7" s="612"/>
      <c r="B7" s="392" t="s">
        <v>313</v>
      </c>
      <c r="C7" s="393" t="s">
        <v>314</v>
      </c>
      <c r="D7" s="392" t="s">
        <v>313</v>
      </c>
      <c r="E7" s="393" t="s">
        <v>314</v>
      </c>
      <c r="F7" s="392" t="s">
        <v>315</v>
      </c>
      <c r="G7" s="393" t="s">
        <v>316</v>
      </c>
      <c r="H7" s="392" t="s">
        <v>313</v>
      </c>
      <c r="I7" s="393" t="s">
        <v>314</v>
      </c>
      <c r="J7" s="392" t="s">
        <v>313</v>
      </c>
      <c r="K7" s="393" t="s">
        <v>317</v>
      </c>
      <c r="L7" s="392" t="s">
        <v>313</v>
      </c>
      <c r="M7" s="393" t="s">
        <v>317</v>
      </c>
      <c r="N7" s="392" t="s">
        <v>318</v>
      </c>
      <c r="O7" s="393" t="s">
        <v>317</v>
      </c>
      <c r="P7" s="392" t="s">
        <v>313</v>
      </c>
      <c r="Q7" s="393" t="s">
        <v>317</v>
      </c>
      <c r="R7" s="392" t="s">
        <v>313</v>
      </c>
      <c r="S7" s="393" t="s">
        <v>314</v>
      </c>
      <c r="T7" s="392" t="s">
        <v>313</v>
      </c>
      <c r="U7" s="393" t="s">
        <v>314</v>
      </c>
      <c r="V7" s="392" t="s">
        <v>313</v>
      </c>
      <c r="W7" s="393" t="s">
        <v>317</v>
      </c>
      <c r="X7" s="592"/>
    </row>
    <row r="8" spans="1:24" s="134" customFormat="1" ht="13.5" customHeight="1">
      <c r="A8" s="613"/>
      <c r="B8" s="361" t="s">
        <v>157</v>
      </c>
      <c r="C8" s="361" t="s">
        <v>158</v>
      </c>
      <c r="D8" s="361" t="s">
        <v>157</v>
      </c>
      <c r="E8" s="361" t="s">
        <v>158</v>
      </c>
      <c r="F8" s="361" t="s">
        <v>157</v>
      </c>
      <c r="G8" s="361" t="s">
        <v>158</v>
      </c>
      <c r="H8" s="361" t="s">
        <v>157</v>
      </c>
      <c r="I8" s="361" t="s">
        <v>158</v>
      </c>
      <c r="J8" s="361" t="s">
        <v>157</v>
      </c>
      <c r="K8" s="361" t="s">
        <v>158</v>
      </c>
      <c r="L8" s="361" t="s">
        <v>157</v>
      </c>
      <c r="M8" s="361" t="s">
        <v>158</v>
      </c>
      <c r="N8" s="361" t="s">
        <v>157</v>
      </c>
      <c r="O8" s="361" t="s">
        <v>158</v>
      </c>
      <c r="P8" s="361" t="s">
        <v>157</v>
      </c>
      <c r="Q8" s="361" t="s">
        <v>158</v>
      </c>
      <c r="R8" s="361" t="s">
        <v>157</v>
      </c>
      <c r="S8" s="361" t="s">
        <v>158</v>
      </c>
      <c r="T8" s="361" t="s">
        <v>157</v>
      </c>
      <c r="U8" s="361" t="s">
        <v>158</v>
      </c>
      <c r="V8" s="361" t="s">
        <v>157</v>
      </c>
      <c r="W8" s="361" t="s">
        <v>158</v>
      </c>
      <c r="X8" s="614"/>
    </row>
    <row r="9" spans="1:24" s="128" customFormat="1" ht="21" customHeight="1">
      <c r="A9" s="394">
        <v>2015</v>
      </c>
      <c r="B9" s="395">
        <v>567</v>
      </c>
      <c r="C9" s="395">
        <v>1275</v>
      </c>
      <c r="D9" s="396">
        <v>0</v>
      </c>
      <c r="E9" s="396">
        <v>0</v>
      </c>
      <c r="F9" s="396">
        <v>1</v>
      </c>
      <c r="G9" s="396">
        <v>59</v>
      </c>
      <c r="H9" s="396">
        <v>0</v>
      </c>
      <c r="I9" s="396">
        <v>0</v>
      </c>
      <c r="J9" s="368">
        <v>4</v>
      </c>
      <c r="K9" s="368">
        <v>96</v>
      </c>
      <c r="L9" s="396">
        <v>232</v>
      </c>
      <c r="M9" s="396">
        <v>232</v>
      </c>
      <c r="N9" s="396">
        <v>5</v>
      </c>
      <c r="O9" s="396">
        <v>125</v>
      </c>
      <c r="P9" s="396">
        <v>56</v>
      </c>
      <c r="Q9" s="396">
        <v>477</v>
      </c>
      <c r="R9" s="396">
        <v>82</v>
      </c>
      <c r="S9" s="396">
        <v>82</v>
      </c>
      <c r="T9" s="396">
        <v>179</v>
      </c>
      <c r="U9" s="396">
        <v>179</v>
      </c>
      <c r="V9" s="396">
        <v>8</v>
      </c>
      <c r="W9" s="396">
        <v>25</v>
      </c>
      <c r="X9" s="397">
        <v>2015</v>
      </c>
    </row>
    <row r="10" spans="1:24" s="128" customFormat="1" ht="21" customHeight="1">
      <c r="A10" s="394">
        <v>2016</v>
      </c>
      <c r="B10" s="395">
        <v>583</v>
      </c>
      <c r="C10" s="395">
        <v>1303</v>
      </c>
      <c r="D10" s="396">
        <v>0</v>
      </c>
      <c r="E10" s="396">
        <v>0</v>
      </c>
      <c r="F10" s="396">
        <v>1</v>
      </c>
      <c r="G10" s="396">
        <v>59</v>
      </c>
      <c r="H10" s="396">
        <v>0</v>
      </c>
      <c r="I10" s="396">
        <v>0</v>
      </c>
      <c r="J10" s="368">
        <v>4</v>
      </c>
      <c r="K10" s="368">
        <v>96</v>
      </c>
      <c r="L10" s="396">
        <v>232</v>
      </c>
      <c r="M10" s="396">
        <v>232</v>
      </c>
      <c r="N10" s="396">
        <v>4</v>
      </c>
      <c r="O10" s="396">
        <v>119</v>
      </c>
      <c r="P10" s="396">
        <v>60</v>
      </c>
      <c r="Q10" s="396">
        <v>499</v>
      </c>
      <c r="R10" s="396">
        <v>86</v>
      </c>
      <c r="S10" s="396">
        <v>86</v>
      </c>
      <c r="T10" s="396">
        <v>188</v>
      </c>
      <c r="U10" s="396">
        <v>188</v>
      </c>
      <c r="V10" s="396">
        <v>8</v>
      </c>
      <c r="W10" s="396">
        <v>24</v>
      </c>
      <c r="X10" s="397">
        <v>2016</v>
      </c>
    </row>
    <row r="11" spans="1:24" s="128" customFormat="1" ht="21" customHeight="1">
      <c r="A11" s="394">
        <v>2017</v>
      </c>
      <c r="B11" s="395">
        <v>601</v>
      </c>
      <c r="C11" s="395">
        <v>1571</v>
      </c>
      <c r="D11" s="396">
        <v>0</v>
      </c>
      <c r="E11" s="396">
        <v>0</v>
      </c>
      <c r="F11" s="396">
        <v>1</v>
      </c>
      <c r="G11" s="396">
        <v>59</v>
      </c>
      <c r="H11" s="396">
        <v>0</v>
      </c>
      <c r="I11" s="396">
        <v>0</v>
      </c>
      <c r="J11" s="368">
        <v>4</v>
      </c>
      <c r="K11" s="368">
        <v>96</v>
      </c>
      <c r="L11" s="396">
        <v>232</v>
      </c>
      <c r="M11" s="396">
        <v>232</v>
      </c>
      <c r="N11" s="396">
        <v>4</v>
      </c>
      <c r="O11" s="396">
        <v>118</v>
      </c>
      <c r="P11" s="396">
        <v>66</v>
      </c>
      <c r="Q11" s="396">
        <v>724</v>
      </c>
      <c r="R11" s="396">
        <v>97</v>
      </c>
      <c r="S11" s="396">
        <v>107</v>
      </c>
      <c r="T11" s="396">
        <v>189</v>
      </c>
      <c r="U11" s="396">
        <v>210</v>
      </c>
      <c r="V11" s="396">
        <v>8</v>
      </c>
      <c r="W11" s="396">
        <v>25</v>
      </c>
      <c r="X11" s="397">
        <v>2017</v>
      </c>
    </row>
    <row r="12" spans="1:24" s="128" customFormat="1" ht="21" customHeight="1">
      <c r="A12" s="394">
        <v>2018</v>
      </c>
      <c r="B12" s="395">
        <v>554</v>
      </c>
      <c r="C12" s="395">
        <v>1352</v>
      </c>
      <c r="D12" s="396">
        <v>0</v>
      </c>
      <c r="E12" s="396">
        <v>0</v>
      </c>
      <c r="F12" s="396">
        <v>1</v>
      </c>
      <c r="G12" s="396">
        <v>59</v>
      </c>
      <c r="H12" s="396">
        <v>0</v>
      </c>
      <c r="I12" s="396">
        <v>0</v>
      </c>
      <c r="J12" s="368">
        <v>4</v>
      </c>
      <c r="K12" s="368">
        <v>96</v>
      </c>
      <c r="L12" s="396">
        <v>232</v>
      </c>
      <c r="M12" s="396">
        <v>232</v>
      </c>
      <c r="N12" s="396">
        <v>5</v>
      </c>
      <c r="O12" s="396">
        <v>126</v>
      </c>
      <c r="P12" s="396">
        <v>18</v>
      </c>
      <c r="Q12" s="396">
        <v>449</v>
      </c>
      <c r="R12" s="396">
        <v>97</v>
      </c>
      <c r="S12" s="396">
        <v>110</v>
      </c>
      <c r="T12" s="396">
        <v>189</v>
      </c>
      <c r="U12" s="396">
        <v>255</v>
      </c>
      <c r="V12" s="396">
        <v>8</v>
      </c>
      <c r="W12" s="396">
        <v>25</v>
      </c>
      <c r="X12" s="397">
        <v>2018</v>
      </c>
    </row>
    <row r="13" spans="1:24" s="132" customFormat="1" ht="21" customHeight="1">
      <c r="A13" s="398">
        <v>2019</v>
      </c>
      <c r="B13" s="399">
        <f>SUM(D13,F13,H13,J13,L13,N13,P13,R13,T13,V13)</f>
        <v>696</v>
      </c>
      <c r="C13" s="399">
        <f>SUM(E13,G13,I13,K13,M13,O13,Q13,S13,U13,W13)</f>
        <v>1441</v>
      </c>
      <c r="D13" s="396">
        <v>0</v>
      </c>
      <c r="E13" s="396">
        <v>0</v>
      </c>
      <c r="F13" s="400">
        <v>1</v>
      </c>
      <c r="G13" s="400">
        <v>55</v>
      </c>
      <c r="H13" s="396">
        <v>0</v>
      </c>
      <c r="I13" s="396">
        <v>0</v>
      </c>
      <c r="J13" s="401">
        <v>4</v>
      </c>
      <c r="K13" s="401">
        <v>76</v>
      </c>
      <c r="L13" s="400">
        <v>231</v>
      </c>
      <c r="M13" s="400">
        <v>231</v>
      </c>
      <c r="N13" s="400">
        <v>5</v>
      </c>
      <c r="O13" s="400">
        <v>121</v>
      </c>
      <c r="P13" s="400">
        <v>73</v>
      </c>
      <c r="Q13" s="400">
        <v>562</v>
      </c>
      <c r="R13" s="400">
        <v>126</v>
      </c>
      <c r="S13" s="400">
        <v>126</v>
      </c>
      <c r="T13" s="400">
        <v>245</v>
      </c>
      <c r="U13" s="400">
        <v>245</v>
      </c>
      <c r="V13" s="400">
        <v>11</v>
      </c>
      <c r="W13" s="400">
        <v>25</v>
      </c>
      <c r="X13" s="402">
        <v>2019</v>
      </c>
    </row>
    <row r="14" spans="1:24" s="42" customFormat="1" ht="3.75" customHeight="1" thickBot="1">
      <c r="A14" s="245"/>
      <c r="B14" s="246"/>
      <c r="C14" s="247"/>
      <c r="D14" s="247">
        <v>0</v>
      </c>
      <c r="E14" s="248">
        <v>0</v>
      </c>
      <c r="F14" s="248">
        <v>0</v>
      </c>
      <c r="G14" s="248">
        <v>0</v>
      </c>
      <c r="H14" s="248">
        <v>0</v>
      </c>
      <c r="I14" s="248">
        <v>0</v>
      </c>
      <c r="J14" s="248">
        <v>0</v>
      </c>
      <c r="K14" s="248">
        <v>0</v>
      </c>
      <c r="L14" s="248"/>
      <c r="M14" s="248"/>
      <c r="N14" s="248"/>
      <c r="O14" s="248"/>
      <c r="P14" s="248"/>
      <c r="Q14" s="248"/>
      <c r="R14" s="248"/>
      <c r="S14" s="248"/>
      <c r="T14" s="248"/>
      <c r="U14" s="248"/>
      <c r="V14" s="248"/>
      <c r="W14" s="248"/>
      <c r="X14" s="249"/>
    </row>
    <row r="15" spans="1:24" s="42" customFormat="1" ht="3" customHeight="1">
      <c r="A15" s="45"/>
      <c r="B15" s="45"/>
      <c r="C15" s="111"/>
      <c r="D15" s="111"/>
      <c r="E15" s="110"/>
      <c r="F15" s="110"/>
      <c r="G15" s="110"/>
      <c r="H15" s="110"/>
      <c r="I15" s="110"/>
      <c r="J15" s="110"/>
      <c r="K15" s="110"/>
      <c r="L15" s="110"/>
      <c r="M15" s="110"/>
      <c r="N15" s="112"/>
      <c r="O15" s="112"/>
      <c r="P15" s="112"/>
      <c r="Q15" s="112"/>
      <c r="R15" s="112"/>
      <c r="S15" s="112"/>
      <c r="T15" s="112"/>
      <c r="U15" s="112"/>
      <c r="V15" s="112"/>
      <c r="W15" s="112"/>
      <c r="X15" s="113"/>
    </row>
    <row r="16" spans="1:2" s="42" customFormat="1" ht="3" customHeight="1">
      <c r="A16" s="45"/>
      <c r="B16" s="45"/>
    </row>
    <row r="17" spans="1:16" s="42" customFormat="1" ht="12">
      <c r="A17" s="42" t="s">
        <v>123</v>
      </c>
      <c r="L17" s="114" t="s">
        <v>126</v>
      </c>
      <c r="P17" s="114"/>
    </row>
    <row r="18" s="42" customFormat="1" ht="12"/>
    <row r="19" s="42" customFormat="1" ht="12"/>
    <row r="20" s="42" customFormat="1" ht="12"/>
    <row r="21" s="41" customFormat="1" ht="12"/>
    <row r="22" s="41" customFormat="1" ht="12"/>
    <row r="23" s="41" customFormat="1" ht="12"/>
    <row r="24" s="41" customFormat="1" ht="12"/>
    <row r="25" s="41" customFormat="1" ht="12"/>
    <row r="26" s="41" customFormat="1" ht="12"/>
    <row r="27" s="41" customFormat="1" ht="12"/>
    <row r="28" s="41" customFormat="1" ht="12"/>
    <row r="29" s="41" customFormat="1" ht="12"/>
    <row r="30" s="41" customFormat="1" ht="12"/>
    <row r="31" s="41" customFormat="1" ht="12"/>
    <row r="32" s="41" customFormat="1" ht="12"/>
    <row r="33" s="41" customFormat="1" ht="12"/>
    <row r="34" s="41" customFormat="1" ht="12"/>
    <row r="35" s="41" customFormat="1" ht="12"/>
    <row r="36" s="41" customFormat="1" ht="12"/>
    <row r="37" s="41" customFormat="1" ht="12"/>
    <row r="38" s="41" customFormat="1" ht="12"/>
    <row r="39" s="41" customFormat="1" ht="12"/>
    <row r="40" s="41" customFormat="1" ht="12"/>
    <row r="41" s="41" customFormat="1" ht="12"/>
    <row r="42" s="41" customFormat="1" ht="12"/>
    <row r="43" s="41" customFormat="1" ht="12"/>
    <row r="44" s="41" customFormat="1" ht="12"/>
  </sheetData>
  <sheetProtection/>
  <mergeCells count="13">
    <mergeCell ref="L6:M6"/>
    <mergeCell ref="N6:O6"/>
    <mergeCell ref="P6:Q6"/>
    <mergeCell ref="R6:S6"/>
    <mergeCell ref="T6:U6"/>
    <mergeCell ref="V6:W6"/>
    <mergeCell ref="A6:A8"/>
    <mergeCell ref="X6:X8"/>
    <mergeCell ref="B6:C6"/>
    <mergeCell ref="D6:E6"/>
    <mergeCell ref="F6:G6"/>
    <mergeCell ref="H6:I6"/>
    <mergeCell ref="J6:K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T478"/>
  <sheetViews>
    <sheetView zoomScalePageLayoutView="0" workbookViewId="0" topLeftCell="A1">
      <selection activeCell="D11" sqref="D11:D15"/>
    </sheetView>
  </sheetViews>
  <sheetFormatPr defaultColWidth="7.99609375" defaultRowHeight="13.5"/>
  <cols>
    <col min="1" max="1" width="9.10546875" style="17" customWidth="1"/>
    <col min="2" max="7" width="9.10546875" style="13" customWidth="1"/>
    <col min="8" max="8" width="9.10546875" style="17" customWidth="1"/>
    <col min="9" max="9" width="9.10546875" style="13" customWidth="1"/>
    <col min="10" max="20" width="9.10546875" style="17" customWidth="1"/>
    <col min="21" max="27" width="0.671875" style="18" customWidth="1"/>
    <col min="28" max="16384" width="7.99609375" style="18" customWidth="1"/>
  </cols>
  <sheetData>
    <row r="1" spans="1:20" s="29" customFormat="1" ht="11.25">
      <c r="A1" s="26" t="s">
        <v>114</v>
      </c>
      <c r="B1" s="27"/>
      <c r="C1" s="27"/>
      <c r="D1" s="27"/>
      <c r="E1" s="27"/>
      <c r="F1" s="27"/>
      <c r="G1" s="27"/>
      <c r="H1" s="28"/>
      <c r="I1" s="27"/>
      <c r="J1" s="28"/>
      <c r="K1" s="28"/>
      <c r="L1" s="28"/>
      <c r="M1" s="28"/>
      <c r="N1" s="28"/>
      <c r="O1" s="28"/>
      <c r="P1" s="28"/>
      <c r="Q1" s="28"/>
      <c r="R1" s="28"/>
      <c r="S1" s="28"/>
      <c r="T1" s="27" t="s">
        <v>37</v>
      </c>
    </row>
    <row r="2" spans="1:20" s="63" customFormat="1" ht="12">
      <c r="A2" s="60"/>
      <c r="B2" s="61"/>
      <c r="C2" s="61"/>
      <c r="D2" s="61"/>
      <c r="E2" s="61"/>
      <c r="F2" s="61"/>
      <c r="G2" s="61"/>
      <c r="H2" s="62"/>
      <c r="I2" s="61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</row>
    <row r="3" spans="1:20" s="178" customFormat="1" ht="24.75" customHeight="1">
      <c r="A3" s="177" t="s">
        <v>319</v>
      </c>
      <c r="B3" s="177"/>
      <c r="C3" s="177"/>
      <c r="D3" s="177"/>
      <c r="E3" s="177"/>
      <c r="F3" s="177"/>
      <c r="G3" s="177"/>
      <c r="H3" s="177"/>
      <c r="I3" s="177"/>
      <c r="J3" s="177" t="s">
        <v>160</v>
      </c>
      <c r="K3" s="177"/>
      <c r="L3" s="177"/>
      <c r="M3" s="177"/>
      <c r="N3" s="177"/>
      <c r="O3" s="177"/>
      <c r="P3" s="177"/>
      <c r="Q3" s="177"/>
      <c r="R3" s="177"/>
      <c r="S3" s="177"/>
      <c r="T3" s="177"/>
    </row>
    <row r="4" spans="1:20" s="63" customFormat="1" ht="12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</row>
    <row r="5" spans="1:20" s="63" customFormat="1" ht="12.75" customHeight="1" thickBot="1">
      <c r="A5" s="618" t="s">
        <v>161</v>
      </c>
      <c r="B5" s="618"/>
      <c r="C5" s="618"/>
      <c r="D5" s="176"/>
      <c r="E5" s="176"/>
      <c r="F5" s="176"/>
      <c r="G5" s="176"/>
      <c r="H5" s="176"/>
      <c r="I5" s="176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65" t="s">
        <v>162</v>
      </c>
    </row>
    <row r="6" spans="1:20" s="63" customFormat="1" ht="13.5" customHeight="1">
      <c r="A6" s="627" t="s">
        <v>142</v>
      </c>
      <c r="B6" s="403" t="s">
        <v>320</v>
      </c>
      <c r="C6" s="404"/>
      <c r="D6" s="404"/>
      <c r="E6" s="404"/>
      <c r="F6" s="404"/>
      <c r="G6" s="404"/>
      <c r="H6" s="404"/>
      <c r="I6" s="404"/>
      <c r="J6" s="405"/>
      <c r="K6" s="406"/>
      <c r="L6" s="404" t="s">
        <v>321</v>
      </c>
      <c r="M6" s="404"/>
      <c r="N6" s="404"/>
      <c r="O6" s="404"/>
      <c r="P6" s="404"/>
      <c r="Q6" s="406"/>
      <c r="R6" s="404"/>
      <c r="S6" s="406"/>
      <c r="T6" s="634" t="s">
        <v>27</v>
      </c>
    </row>
    <row r="7" spans="1:20" s="66" customFormat="1" ht="28.5" customHeight="1">
      <c r="A7" s="628"/>
      <c r="B7" s="621" t="s">
        <v>322</v>
      </c>
      <c r="C7" s="622"/>
      <c r="D7" s="619" t="s">
        <v>323</v>
      </c>
      <c r="E7" s="620"/>
      <c r="F7" s="619" t="s">
        <v>324</v>
      </c>
      <c r="G7" s="620"/>
      <c r="H7" s="621" t="s">
        <v>325</v>
      </c>
      <c r="I7" s="622"/>
      <c r="J7" s="407" t="s">
        <v>326</v>
      </c>
      <c r="K7" s="408"/>
      <c r="L7" s="409" t="s">
        <v>327</v>
      </c>
      <c r="M7" s="408"/>
      <c r="N7" s="409" t="s">
        <v>328</v>
      </c>
      <c r="O7" s="408"/>
      <c r="P7" s="409" t="s">
        <v>329</v>
      </c>
      <c r="Q7" s="408"/>
      <c r="R7" s="409" t="s">
        <v>330</v>
      </c>
      <c r="S7" s="408"/>
      <c r="T7" s="635"/>
    </row>
    <row r="8" spans="1:20" s="66" customFormat="1" ht="13.5" customHeight="1">
      <c r="A8" s="628"/>
      <c r="B8" s="623" t="s">
        <v>331</v>
      </c>
      <c r="C8" s="626" t="s">
        <v>332</v>
      </c>
      <c r="D8" s="623" t="s">
        <v>331</v>
      </c>
      <c r="E8" s="626" t="s">
        <v>332</v>
      </c>
      <c r="F8" s="623" t="s">
        <v>333</v>
      </c>
      <c r="G8" s="626" t="s">
        <v>334</v>
      </c>
      <c r="H8" s="623" t="s">
        <v>331</v>
      </c>
      <c r="I8" s="626" t="s">
        <v>332</v>
      </c>
      <c r="J8" s="623" t="s">
        <v>335</v>
      </c>
      <c r="K8" s="626" t="s">
        <v>336</v>
      </c>
      <c r="L8" s="623" t="s">
        <v>331</v>
      </c>
      <c r="M8" s="626" t="s">
        <v>337</v>
      </c>
      <c r="N8" s="623" t="s">
        <v>338</v>
      </c>
      <c r="O8" s="626" t="s">
        <v>337</v>
      </c>
      <c r="P8" s="623" t="s">
        <v>331</v>
      </c>
      <c r="Q8" s="626" t="s">
        <v>339</v>
      </c>
      <c r="R8" s="623" t="s">
        <v>335</v>
      </c>
      <c r="S8" s="626" t="s">
        <v>337</v>
      </c>
      <c r="T8" s="635"/>
    </row>
    <row r="9" spans="1:20" s="66" customFormat="1" ht="17.25" customHeight="1">
      <c r="A9" s="628"/>
      <c r="B9" s="624"/>
      <c r="C9" s="624"/>
      <c r="D9" s="632"/>
      <c r="E9" s="624"/>
      <c r="F9" s="632"/>
      <c r="G9" s="624"/>
      <c r="H9" s="632"/>
      <c r="I9" s="624"/>
      <c r="J9" s="632"/>
      <c r="K9" s="630"/>
      <c r="L9" s="632"/>
      <c r="M9" s="630"/>
      <c r="N9" s="632"/>
      <c r="O9" s="630"/>
      <c r="P9" s="632"/>
      <c r="Q9" s="630"/>
      <c r="R9" s="632"/>
      <c r="S9" s="630"/>
      <c r="T9" s="635"/>
    </row>
    <row r="10" spans="1:20" s="66" customFormat="1" ht="32.25" customHeight="1">
      <c r="A10" s="629"/>
      <c r="B10" s="625"/>
      <c r="C10" s="625"/>
      <c r="D10" s="633"/>
      <c r="E10" s="625"/>
      <c r="F10" s="633"/>
      <c r="G10" s="625"/>
      <c r="H10" s="633"/>
      <c r="I10" s="625"/>
      <c r="J10" s="633"/>
      <c r="K10" s="631"/>
      <c r="L10" s="633"/>
      <c r="M10" s="631"/>
      <c r="N10" s="633"/>
      <c r="O10" s="631"/>
      <c r="P10" s="633"/>
      <c r="Q10" s="631"/>
      <c r="R10" s="633"/>
      <c r="S10" s="631"/>
      <c r="T10" s="636"/>
    </row>
    <row r="11" spans="1:20" s="63" customFormat="1" ht="47.25" customHeight="1">
      <c r="A11" s="410">
        <v>2015</v>
      </c>
      <c r="B11" s="411">
        <v>512</v>
      </c>
      <c r="C11" s="411" t="s">
        <v>50</v>
      </c>
      <c r="D11" s="411">
        <v>59</v>
      </c>
      <c r="E11" s="412" t="s">
        <v>50</v>
      </c>
      <c r="F11" s="413" t="s">
        <v>50</v>
      </c>
      <c r="G11" s="414" t="s">
        <v>50</v>
      </c>
      <c r="H11" s="411">
        <v>328</v>
      </c>
      <c r="I11" s="411" t="s">
        <v>50</v>
      </c>
      <c r="J11" s="411">
        <v>125</v>
      </c>
      <c r="K11" s="411" t="s">
        <v>50</v>
      </c>
      <c r="L11" s="341">
        <v>738</v>
      </c>
      <c r="M11" s="341" t="s">
        <v>50</v>
      </c>
      <c r="N11" s="411">
        <v>477</v>
      </c>
      <c r="O11" s="341" t="s">
        <v>50</v>
      </c>
      <c r="P11" s="411">
        <v>82</v>
      </c>
      <c r="Q11" s="341" t="s">
        <v>50</v>
      </c>
      <c r="R11" s="411">
        <v>179</v>
      </c>
      <c r="S11" s="341" t="s">
        <v>50</v>
      </c>
      <c r="T11" s="415">
        <v>2015</v>
      </c>
    </row>
    <row r="12" spans="1:20" s="63" customFormat="1" ht="47.25" customHeight="1">
      <c r="A12" s="410">
        <v>2016</v>
      </c>
      <c r="B12" s="411">
        <v>506</v>
      </c>
      <c r="C12" s="411" t="s">
        <v>50</v>
      </c>
      <c r="D12" s="411">
        <v>59</v>
      </c>
      <c r="E12" s="412" t="s">
        <v>50</v>
      </c>
      <c r="F12" s="413" t="s">
        <v>50</v>
      </c>
      <c r="G12" s="414" t="s">
        <v>50</v>
      </c>
      <c r="H12" s="411">
        <v>328</v>
      </c>
      <c r="I12" s="411" t="s">
        <v>50</v>
      </c>
      <c r="J12" s="411">
        <v>119</v>
      </c>
      <c r="K12" s="411" t="s">
        <v>50</v>
      </c>
      <c r="L12" s="341">
        <v>773</v>
      </c>
      <c r="M12" s="341" t="s">
        <v>50</v>
      </c>
      <c r="N12" s="411">
        <v>499</v>
      </c>
      <c r="O12" s="341" t="s">
        <v>50</v>
      </c>
      <c r="P12" s="411">
        <v>86</v>
      </c>
      <c r="Q12" s="341" t="s">
        <v>50</v>
      </c>
      <c r="R12" s="411">
        <v>188</v>
      </c>
      <c r="S12" s="341" t="s">
        <v>50</v>
      </c>
      <c r="T12" s="415">
        <v>2016</v>
      </c>
    </row>
    <row r="13" spans="1:20" s="63" customFormat="1" ht="47.25" customHeight="1">
      <c r="A13" s="410">
        <v>2017</v>
      </c>
      <c r="B13" s="411">
        <v>505</v>
      </c>
      <c r="C13" s="411" t="s">
        <v>50</v>
      </c>
      <c r="D13" s="411">
        <v>59</v>
      </c>
      <c r="E13" s="412" t="s">
        <v>50</v>
      </c>
      <c r="F13" s="413" t="s">
        <v>50</v>
      </c>
      <c r="G13" s="414" t="s">
        <v>50</v>
      </c>
      <c r="H13" s="411">
        <v>328</v>
      </c>
      <c r="I13" s="411" t="s">
        <v>50</v>
      </c>
      <c r="J13" s="411">
        <v>118</v>
      </c>
      <c r="K13" s="411" t="s">
        <v>50</v>
      </c>
      <c r="L13" s="341">
        <v>352</v>
      </c>
      <c r="M13" s="341" t="s">
        <v>135</v>
      </c>
      <c r="N13" s="411">
        <v>66</v>
      </c>
      <c r="O13" s="341" t="s">
        <v>50</v>
      </c>
      <c r="P13" s="411">
        <v>97</v>
      </c>
      <c r="Q13" s="341" t="s">
        <v>50</v>
      </c>
      <c r="R13" s="411">
        <v>189</v>
      </c>
      <c r="S13" s="341" t="s">
        <v>50</v>
      </c>
      <c r="T13" s="415">
        <v>2017</v>
      </c>
    </row>
    <row r="14" spans="1:20" s="63" customFormat="1" ht="47.25" customHeight="1">
      <c r="A14" s="410">
        <v>2018</v>
      </c>
      <c r="B14" s="411">
        <v>513</v>
      </c>
      <c r="C14" s="411" t="s">
        <v>50</v>
      </c>
      <c r="D14" s="411">
        <v>59</v>
      </c>
      <c r="E14" s="412" t="s">
        <v>50</v>
      </c>
      <c r="F14" s="413" t="s">
        <v>50</v>
      </c>
      <c r="G14" s="414" t="s">
        <v>50</v>
      </c>
      <c r="H14" s="411">
        <v>328</v>
      </c>
      <c r="I14" s="411" t="s">
        <v>50</v>
      </c>
      <c r="J14" s="411">
        <v>126</v>
      </c>
      <c r="K14" s="411" t="s">
        <v>50</v>
      </c>
      <c r="L14" s="341">
        <v>841</v>
      </c>
      <c r="M14" s="341" t="s">
        <v>50</v>
      </c>
      <c r="N14" s="411">
        <v>509</v>
      </c>
      <c r="O14" s="341" t="s">
        <v>50</v>
      </c>
      <c r="P14" s="411">
        <v>99</v>
      </c>
      <c r="Q14" s="341" t="s">
        <v>50</v>
      </c>
      <c r="R14" s="411">
        <v>233</v>
      </c>
      <c r="S14" s="341" t="s">
        <v>50</v>
      </c>
      <c r="T14" s="415">
        <v>2018</v>
      </c>
    </row>
    <row r="15" spans="1:20" s="276" customFormat="1" ht="47.25" customHeight="1" thickBot="1">
      <c r="A15" s="416">
        <v>2019</v>
      </c>
      <c r="B15" s="417">
        <f>SUM(D15,F15,H15,J15)</f>
        <v>483</v>
      </c>
      <c r="C15" s="417" t="s">
        <v>50</v>
      </c>
      <c r="D15" s="417">
        <v>55</v>
      </c>
      <c r="E15" s="417" t="s">
        <v>50</v>
      </c>
      <c r="F15" s="417" t="s">
        <v>50</v>
      </c>
      <c r="G15" s="417" t="s">
        <v>50</v>
      </c>
      <c r="H15" s="417">
        <v>307</v>
      </c>
      <c r="I15" s="417" t="s">
        <v>50</v>
      </c>
      <c r="J15" s="417">
        <v>121</v>
      </c>
      <c r="K15" s="417" t="s">
        <v>50</v>
      </c>
      <c r="L15" s="418">
        <f>N15+P15+R15</f>
        <v>933</v>
      </c>
      <c r="M15" s="417" t="s">
        <v>50</v>
      </c>
      <c r="N15" s="417">
        <v>562</v>
      </c>
      <c r="O15" s="417" t="s">
        <v>50</v>
      </c>
      <c r="P15" s="417">
        <v>126</v>
      </c>
      <c r="Q15" s="417" t="s">
        <v>50</v>
      </c>
      <c r="R15" s="417">
        <v>245</v>
      </c>
      <c r="S15" s="417" t="s">
        <v>50</v>
      </c>
      <c r="T15" s="419">
        <v>2019</v>
      </c>
    </row>
    <row r="16" spans="1:19" s="63" customFormat="1" ht="6.75" customHeight="1">
      <c r="A16" s="66"/>
      <c r="B16" s="67"/>
      <c r="C16" s="65"/>
      <c r="D16" s="65"/>
      <c r="E16" s="65"/>
      <c r="F16" s="68"/>
      <c r="G16" s="65"/>
      <c r="H16" s="69"/>
      <c r="I16" s="70"/>
      <c r="J16" s="71"/>
      <c r="K16" s="71"/>
      <c r="L16" s="69"/>
      <c r="M16" s="69"/>
      <c r="N16" s="71"/>
      <c r="O16" s="71"/>
      <c r="P16" s="71"/>
      <c r="Q16" s="71"/>
      <c r="R16" s="71"/>
      <c r="S16" s="71"/>
    </row>
    <row r="17" spans="1:20" s="63" customFormat="1" ht="16.5" customHeight="1">
      <c r="A17" s="74" t="s">
        <v>340</v>
      </c>
      <c r="B17" s="61"/>
      <c r="C17" s="61"/>
      <c r="D17" s="61"/>
      <c r="E17" s="61"/>
      <c r="F17" s="68"/>
      <c r="G17" s="61"/>
      <c r="H17" s="69"/>
      <c r="I17" s="72"/>
      <c r="J17" s="52" t="s">
        <v>126</v>
      </c>
      <c r="K17" s="73"/>
      <c r="L17" s="73"/>
      <c r="M17" s="73"/>
      <c r="N17" s="73"/>
      <c r="O17" s="73"/>
      <c r="P17" s="73"/>
      <c r="Q17" s="73"/>
      <c r="R17" s="73"/>
      <c r="S17" s="73"/>
      <c r="T17" s="62"/>
    </row>
    <row r="18" spans="1:20" s="81" customFormat="1" ht="16.5" customHeight="1">
      <c r="A18" s="75"/>
      <c r="B18" s="76"/>
      <c r="C18" s="76"/>
      <c r="D18" s="76"/>
      <c r="E18" s="76"/>
      <c r="F18" s="68"/>
      <c r="G18" s="76"/>
      <c r="H18" s="77"/>
      <c r="I18" s="78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80"/>
    </row>
    <row r="19" spans="1:20" s="81" customFormat="1" ht="16.5" customHeight="1">
      <c r="A19" s="75"/>
      <c r="B19" s="76"/>
      <c r="C19" s="76"/>
      <c r="D19" s="76"/>
      <c r="E19" s="76"/>
      <c r="F19" s="68"/>
      <c r="G19" s="76"/>
      <c r="H19" s="77"/>
      <c r="I19" s="78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80"/>
    </row>
    <row r="20" spans="1:20" s="81" customFormat="1" ht="16.5" customHeight="1">
      <c r="A20" s="75"/>
      <c r="B20" s="76"/>
      <c r="C20" s="76"/>
      <c r="D20" s="76"/>
      <c r="E20" s="76"/>
      <c r="F20" s="68"/>
      <c r="G20" s="76"/>
      <c r="H20" s="77"/>
      <c r="I20" s="78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80"/>
    </row>
    <row r="21" spans="1:20" s="81" customFormat="1" ht="16.5" customHeight="1">
      <c r="A21" s="75"/>
      <c r="B21" s="76"/>
      <c r="C21" s="76"/>
      <c r="D21" s="76"/>
      <c r="E21" s="76"/>
      <c r="F21" s="68"/>
      <c r="G21" s="76"/>
      <c r="H21" s="77"/>
      <c r="I21" s="78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80"/>
    </row>
    <row r="22" spans="1:20" s="81" customFormat="1" ht="16.5" customHeight="1">
      <c r="A22" s="75"/>
      <c r="B22" s="76"/>
      <c r="C22" s="76"/>
      <c r="D22" s="76"/>
      <c r="E22" s="76"/>
      <c r="F22" s="68"/>
      <c r="G22" s="76"/>
      <c r="H22" s="77"/>
      <c r="I22" s="78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80"/>
    </row>
    <row r="23" spans="1:20" s="81" customFormat="1" ht="16.5" customHeight="1">
      <c r="A23" s="75"/>
      <c r="B23" s="76"/>
      <c r="C23" s="76"/>
      <c r="D23" s="76"/>
      <c r="E23" s="76"/>
      <c r="F23" s="68"/>
      <c r="G23" s="76"/>
      <c r="H23" s="77"/>
      <c r="I23" s="78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80"/>
    </row>
    <row r="24" spans="1:20" s="81" customFormat="1" ht="16.5" customHeight="1">
      <c r="A24" s="75"/>
      <c r="B24" s="76"/>
      <c r="C24" s="76"/>
      <c r="D24" s="76"/>
      <c r="E24" s="76"/>
      <c r="F24" s="68"/>
      <c r="G24" s="76"/>
      <c r="H24" s="77"/>
      <c r="I24" s="78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80"/>
    </row>
    <row r="25" spans="1:20" s="81" customFormat="1" ht="16.5" customHeight="1">
      <c r="A25" s="75"/>
      <c r="B25" s="76"/>
      <c r="C25" s="76"/>
      <c r="D25" s="76"/>
      <c r="E25" s="76"/>
      <c r="F25" s="68"/>
      <c r="G25" s="76"/>
      <c r="H25" s="77"/>
      <c r="I25" s="78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80"/>
    </row>
    <row r="26" spans="1:20" s="81" customFormat="1" ht="16.5" customHeight="1">
      <c r="A26" s="75"/>
      <c r="B26" s="76"/>
      <c r="C26" s="76"/>
      <c r="D26" s="76"/>
      <c r="E26" s="76"/>
      <c r="F26" s="68"/>
      <c r="G26" s="76"/>
      <c r="H26" s="77"/>
      <c r="I26" s="78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</row>
    <row r="27" spans="1:20" s="81" customFormat="1" ht="16.5" customHeight="1">
      <c r="A27" s="75"/>
      <c r="B27" s="76"/>
      <c r="C27" s="76"/>
      <c r="D27" s="76"/>
      <c r="E27" s="76"/>
      <c r="F27" s="68"/>
      <c r="G27" s="76"/>
      <c r="H27" s="77"/>
      <c r="I27" s="78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80"/>
    </row>
    <row r="28" spans="1:20" s="81" customFormat="1" ht="15.75">
      <c r="A28" s="75"/>
      <c r="B28" s="76"/>
      <c r="C28" s="76"/>
      <c r="D28" s="76"/>
      <c r="E28" s="76"/>
      <c r="F28" s="68"/>
      <c r="G28" s="76"/>
      <c r="H28" s="77"/>
      <c r="I28" s="78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80"/>
    </row>
    <row r="29" spans="1:20" s="81" customFormat="1" ht="15.75">
      <c r="A29" s="75"/>
      <c r="B29" s="76"/>
      <c r="C29" s="76"/>
      <c r="D29" s="76"/>
      <c r="E29" s="76"/>
      <c r="F29" s="68"/>
      <c r="G29" s="76"/>
      <c r="H29" s="77"/>
      <c r="I29" s="78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80"/>
    </row>
    <row r="30" spans="1:20" s="81" customFormat="1" ht="15.75">
      <c r="A30" s="75"/>
      <c r="B30" s="76"/>
      <c r="C30" s="76"/>
      <c r="D30" s="76"/>
      <c r="E30" s="76"/>
      <c r="F30" s="68"/>
      <c r="G30" s="76"/>
      <c r="H30" s="77"/>
      <c r="I30" s="78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80"/>
    </row>
    <row r="31" spans="1:20" s="81" customFormat="1" ht="15.75">
      <c r="A31" s="75"/>
      <c r="B31" s="76"/>
      <c r="C31" s="76"/>
      <c r="D31" s="76"/>
      <c r="E31" s="76"/>
      <c r="F31" s="68"/>
      <c r="G31" s="76"/>
      <c r="H31" s="77"/>
      <c r="I31" s="78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80"/>
    </row>
    <row r="32" spans="2:20" s="81" customFormat="1" ht="15.75">
      <c r="B32" s="76"/>
      <c r="C32" s="76"/>
      <c r="D32" s="76"/>
      <c r="E32" s="76"/>
      <c r="F32" s="68"/>
      <c r="G32" s="76"/>
      <c r="H32" s="77"/>
      <c r="I32" s="78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80"/>
    </row>
    <row r="33" spans="1:20" s="81" customFormat="1" ht="15.75">
      <c r="A33" s="80"/>
      <c r="B33" s="76"/>
      <c r="C33" s="76"/>
      <c r="D33" s="76"/>
      <c r="E33" s="76"/>
      <c r="F33" s="68"/>
      <c r="G33" s="76"/>
      <c r="H33" s="77"/>
      <c r="I33" s="78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80"/>
    </row>
    <row r="34" spans="1:20" s="81" customFormat="1" ht="15.75">
      <c r="A34" s="80"/>
      <c r="B34" s="76"/>
      <c r="C34" s="76"/>
      <c r="D34" s="76"/>
      <c r="E34" s="76"/>
      <c r="F34" s="68"/>
      <c r="G34" s="76"/>
      <c r="H34" s="77"/>
      <c r="I34" s="78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80"/>
    </row>
    <row r="35" spans="1:20" s="81" customFormat="1" ht="15.75">
      <c r="A35" s="80"/>
      <c r="B35" s="76"/>
      <c r="C35" s="76"/>
      <c r="D35" s="76"/>
      <c r="E35" s="76"/>
      <c r="F35" s="68"/>
      <c r="G35" s="76"/>
      <c r="H35" s="77"/>
      <c r="I35" s="78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80"/>
    </row>
    <row r="36" spans="1:20" s="81" customFormat="1" ht="15.75">
      <c r="A36" s="80"/>
      <c r="B36" s="76"/>
      <c r="C36" s="76"/>
      <c r="D36" s="76"/>
      <c r="E36" s="76"/>
      <c r="F36" s="68"/>
      <c r="G36" s="76"/>
      <c r="H36" s="77"/>
      <c r="I36" s="78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80"/>
    </row>
    <row r="37" spans="1:20" s="81" customFormat="1" ht="15.75">
      <c r="A37" s="80"/>
      <c r="B37" s="76"/>
      <c r="C37" s="76"/>
      <c r="D37" s="76"/>
      <c r="E37" s="76"/>
      <c r="F37" s="68"/>
      <c r="G37" s="76"/>
      <c r="H37" s="77"/>
      <c r="I37" s="78"/>
      <c r="J37" s="79"/>
      <c r="K37" s="79"/>
      <c r="L37" s="79"/>
      <c r="M37" s="79"/>
      <c r="N37" s="79"/>
      <c r="O37" s="79"/>
      <c r="P37" s="79"/>
      <c r="Q37" s="79"/>
      <c r="R37" s="79"/>
      <c r="S37" s="79"/>
      <c r="T37" s="80"/>
    </row>
    <row r="38" spans="1:20" s="81" customFormat="1" ht="15.75">
      <c r="A38" s="80"/>
      <c r="B38" s="76"/>
      <c r="C38" s="76"/>
      <c r="D38" s="76"/>
      <c r="E38" s="76"/>
      <c r="F38" s="68"/>
      <c r="G38" s="76"/>
      <c r="H38" s="77"/>
      <c r="I38" s="78"/>
      <c r="J38" s="79"/>
      <c r="K38" s="79"/>
      <c r="L38" s="79"/>
      <c r="M38" s="79"/>
      <c r="N38" s="79"/>
      <c r="O38" s="79"/>
      <c r="P38" s="79"/>
      <c r="Q38" s="79"/>
      <c r="R38" s="79"/>
      <c r="S38" s="79"/>
      <c r="T38" s="80"/>
    </row>
    <row r="39" spans="1:20" s="81" customFormat="1" ht="15.75">
      <c r="A39" s="80"/>
      <c r="B39" s="76"/>
      <c r="C39" s="76"/>
      <c r="D39" s="76"/>
      <c r="E39" s="76"/>
      <c r="F39" s="68"/>
      <c r="G39" s="76"/>
      <c r="H39" s="77"/>
      <c r="I39" s="78"/>
      <c r="J39" s="79"/>
      <c r="K39" s="79"/>
      <c r="L39" s="79"/>
      <c r="M39" s="79"/>
      <c r="N39" s="79"/>
      <c r="O39" s="79"/>
      <c r="P39" s="79"/>
      <c r="Q39" s="79"/>
      <c r="R39" s="79"/>
      <c r="S39" s="79"/>
      <c r="T39" s="80"/>
    </row>
    <row r="40" spans="1:20" s="81" customFormat="1" ht="15.75">
      <c r="A40" s="80"/>
      <c r="B40" s="76"/>
      <c r="C40" s="76"/>
      <c r="D40" s="76"/>
      <c r="E40" s="76"/>
      <c r="F40" s="68"/>
      <c r="G40" s="76"/>
      <c r="H40" s="77"/>
      <c r="I40" s="78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80"/>
    </row>
    <row r="41" spans="1:20" s="81" customFormat="1" ht="15.75">
      <c r="A41" s="80"/>
      <c r="B41" s="76"/>
      <c r="C41" s="76"/>
      <c r="D41" s="76"/>
      <c r="E41" s="76"/>
      <c r="F41" s="68"/>
      <c r="G41" s="76"/>
      <c r="H41" s="77"/>
      <c r="I41" s="78"/>
      <c r="J41" s="79"/>
      <c r="K41" s="79"/>
      <c r="L41" s="79"/>
      <c r="M41" s="79"/>
      <c r="N41" s="79"/>
      <c r="O41" s="79"/>
      <c r="P41" s="79"/>
      <c r="Q41" s="79"/>
      <c r="R41" s="79"/>
      <c r="S41" s="79"/>
      <c r="T41" s="80"/>
    </row>
    <row r="42" spans="1:20" s="81" customFormat="1" ht="15.75">
      <c r="A42" s="80"/>
      <c r="B42" s="76"/>
      <c r="C42" s="76"/>
      <c r="D42" s="76"/>
      <c r="E42" s="76"/>
      <c r="F42" s="68"/>
      <c r="G42" s="76"/>
      <c r="H42" s="77"/>
      <c r="I42" s="78"/>
      <c r="J42" s="79"/>
      <c r="K42" s="79"/>
      <c r="L42" s="79"/>
      <c r="M42" s="79"/>
      <c r="N42" s="79"/>
      <c r="O42" s="79"/>
      <c r="P42" s="79"/>
      <c r="Q42" s="79"/>
      <c r="R42" s="79"/>
      <c r="S42" s="79"/>
      <c r="T42" s="80"/>
    </row>
    <row r="43" spans="1:20" s="81" customFormat="1" ht="15.75">
      <c r="A43" s="80"/>
      <c r="B43" s="76"/>
      <c r="C43" s="76"/>
      <c r="D43" s="76"/>
      <c r="E43" s="76"/>
      <c r="F43" s="68"/>
      <c r="G43" s="76"/>
      <c r="H43" s="77"/>
      <c r="I43" s="78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80"/>
    </row>
    <row r="44" spans="6:19" ht="14.25">
      <c r="F44" s="12"/>
      <c r="H44" s="14"/>
      <c r="I44" s="15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6:19" ht="14.25">
      <c r="F45" s="12"/>
      <c r="H45" s="14"/>
      <c r="I45" s="15"/>
      <c r="J45" s="16"/>
      <c r="K45" s="16"/>
      <c r="L45" s="16"/>
      <c r="M45" s="16"/>
      <c r="N45" s="16"/>
      <c r="O45" s="16"/>
      <c r="P45" s="16"/>
      <c r="Q45" s="16"/>
      <c r="R45" s="16"/>
      <c r="S45" s="16"/>
    </row>
    <row r="46" spans="6:19" ht="14.25">
      <c r="F46" s="12"/>
      <c r="H46" s="14"/>
      <c r="I46" s="15"/>
      <c r="J46" s="16"/>
      <c r="K46" s="16"/>
      <c r="L46" s="16"/>
      <c r="M46" s="16"/>
      <c r="N46" s="16"/>
      <c r="O46" s="16"/>
      <c r="P46" s="16"/>
      <c r="Q46" s="16"/>
      <c r="R46" s="16"/>
      <c r="S46" s="16"/>
    </row>
    <row r="47" spans="6:19" ht="14.25">
      <c r="F47" s="12"/>
      <c r="H47" s="14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6:19" ht="14.25">
      <c r="F48" s="12"/>
      <c r="H48" s="14"/>
      <c r="J48" s="16"/>
      <c r="K48" s="16"/>
      <c r="L48" s="16"/>
      <c r="M48" s="16"/>
      <c r="N48" s="16"/>
      <c r="O48" s="16"/>
      <c r="P48" s="16"/>
      <c r="Q48" s="16"/>
      <c r="R48" s="16"/>
      <c r="S48" s="16"/>
    </row>
    <row r="49" spans="6:19" ht="14.25">
      <c r="F49" s="12"/>
      <c r="H49" s="14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6:19" ht="14.25">
      <c r="F50" s="12"/>
      <c r="H50" s="14"/>
      <c r="J50" s="16"/>
      <c r="K50" s="16"/>
      <c r="L50" s="16"/>
      <c r="M50" s="16"/>
      <c r="N50" s="16"/>
      <c r="O50" s="16"/>
      <c r="P50" s="16"/>
      <c r="Q50" s="16"/>
      <c r="R50" s="16"/>
      <c r="S50" s="16"/>
    </row>
    <row r="51" spans="6:19" ht="14.25">
      <c r="F51" s="12"/>
      <c r="H51" s="14"/>
      <c r="J51" s="16"/>
      <c r="K51" s="16"/>
      <c r="L51" s="16"/>
      <c r="M51" s="16"/>
      <c r="N51" s="16"/>
      <c r="O51" s="16"/>
      <c r="P51" s="16"/>
      <c r="Q51" s="16"/>
      <c r="R51" s="16"/>
      <c r="S51" s="16"/>
    </row>
    <row r="52" spans="6:19" ht="14.25">
      <c r="F52" s="12"/>
      <c r="H52" s="14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6:19" ht="14.25">
      <c r="F53" s="12"/>
      <c r="H53" s="14"/>
      <c r="J53" s="16"/>
      <c r="K53" s="16"/>
      <c r="L53" s="16"/>
      <c r="M53" s="16"/>
      <c r="N53" s="16"/>
      <c r="O53" s="16"/>
      <c r="P53" s="16"/>
      <c r="Q53" s="16"/>
      <c r="R53" s="16"/>
      <c r="S53" s="16"/>
    </row>
    <row r="54" spans="6:19" ht="14.25">
      <c r="F54" s="12"/>
      <c r="H54" s="14"/>
      <c r="J54" s="16"/>
      <c r="K54" s="16"/>
      <c r="L54" s="16"/>
      <c r="M54" s="16"/>
      <c r="N54" s="16"/>
      <c r="O54" s="16"/>
      <c r="P54" s="16"/>
      <c r="Q54" s="16"/>
      <c r="R54" s="16"/>
      <c r="S54" s="16"/>
    </row>
    <row r="55" spans="6:19" ht="14.25">
      <c r="F55" s="12"/>
      <c r="H55" s="14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6:19" ht="14.25">
      <c r="F56" s="12"/>
      <c r="H56" s="14"/>
      <c r="J56" s="16"/>
      <c r="K56" s="16"/>
      <c r="L56" s="16"/>
      <c r="M56" s="16"/>
      <c r="N56" s="16"/>
      <c r="O56" s="16"/>
      <c r="P56" s="16"/>
      <c r="Q56" s="16"/>
      <c r="R56" s="16"/>
      <c r="S56" s="16"/>
    </row>
    <row r="57" spans="6:19" ht="14.25">
      <c r="F57" s="12"/>
      <c r="H57" s="14"/>
      <c r="J57" s="16"/>
      <c r="K57" s="16"/>
      <c r="L57" s="16"/>
      <c r="M57" s="16"/>
      <c r="N57" s="16"/>
      <c r="O57" s="16"/>
      <c r="P57" s="16"/>
      <c r="Q57" s="16"/>
      <c r="R57" s="16"/>
      <c r="S57" s="16"/>
    </row>
    <row r="58" spans="6:19" ht="14.25">
      <c r="F58" s="12"/>
      <c r="H58" s="14"/>
      <c r="J58" s="16"/>
      <c r="K58" s="16"/>
      <c r="L58" s="16"/>
      <c r="M58" s="16"/>
      <c r="N58" s="16"/>
      <c r="O58" s="16"/>
      <c r="P58" s="16"/>
      <c r="Q58" s="16"/>
      <c r="R58" s="16"/>
      <c r="S58" s="16"/>
    </row>
    <row r="59" spans="6:19" ht="14.25">
      <c r="F59" s="12"/>
      <c r="H59" s="16"/>
      <c r="J59" s="16"/>
      <c r="K59" s="16"/>
      <c r="L59" s="16"/>
      <c r="M59" s="16"/>
      <c r="N59" s="16"/>
      <c r="O59" s="16"/>
      <c r="P59" s="16"/>
      <c r="Q59" s="16"/>
      <c r="R59" s="16"/>
      <c r="S59" s="16"/>
    </row>
    <row r="60" spans="6:19" ht="14.25">
      <c r="F60" s="12"/>
      <c r="H60" s="16"/>
      <c r="J60" s="16"/>
      <c r="K60" s="16"/>
      <c r="L60" s="16"/>
      <c r="M60" s="16"/>
      <c r="N60" s="16"/>
      <c r="O60" s="16"/>
      <c r="P60" s="16"/>
      <c r="Q60" s="16"/>
      <c r="R60" s="16"/>
      <c r="S60" s="16"/>
    </row>
    <row r="61" spans="6:19" ht="14.25">
      <c r="F61" s="12"/>
      <c r="H61" s="16"/>
      <c r="J61" s="16"/>
      <c r="K61" s="16"/>
      <c r="L61" s="16"/>
      <c r="M61" s="16"/>
      <c r="N61" s="16"/>
      <c r="O61" s="16"/>
      <c r="P61" s="16"/>
      <c r="Q61" s="16"/>
      <c r="R61" s="16"/>
      <c r="S61" s="16"/>
    </row>
    <row r="62" spans="6:19" ht="14.25">
      <c r="F62" s="12"/>
      <c r="H62" s="16"/>
      <c r="J62" s="16"/>
      <c r="K62" s="16"/>
      <c r="L62" s="16"/>
      <c r="M62" s="16"/>
      <c r="N62" s="16"/>
      <c r="O62" s="16"/>
      <c r="P62" s="16"/>
      <c r="Q62" s="16"/>
      <c r="R62" s="16"/>
      <c r="S62" s="16"/>
    </row>
    <row r="63" spans="6:19" ht="14.25">
      <c r="F63" s="12"/>
      <c r="H63" s="16"/>
      <c r="J63" s="16"/>
      <c r="K63" s="16"/>
      <c r="L63" s="16"/>
      <c r="M63" s="16"/>
      <c r="N63" s="16"/>
      <c r="O63" s="16"/>
      <c r="P63" s="16"/>
      <c r="Q63" s="16"/>
      <c r="R63" s="16"/>
      <c r="S63" s="16"/>
    </row>
    <row r="64" spans="6:19" ht="14.25">
      <c r="F64" s="12"/>
      <c r="H64" s="16"/>
      <c r="J64" s="16"/>
      <c r="K64" s="16"/>
      <c r="L64" s="16"/>
      <c r="M64" s="16"/>
      <c r="N64" s="16"/>
      <c r="O64" s="16"/>
      <c r="P64" s="16"/>
      <c r="Q64" s="16"/>
      <c r="R64" s="16"/>
      <c r="S64" s="16"/>
    </row>
    <row r="65" spans="6:19" ht="14.25">
      <c r="F65" s="12"/>
      <c r="H65" s="16"/>
      <c r="J65" s="16"/>
      <c r="K65" s="16"/>
      <c r="L65" s="16"/>
      <c r="M65" s="16"/>
      <c r="N65" s="16"/>
      <c r="O65" s="16"/>
      <c r="P65" s="16"/>
      <c r="Q65" s="16"/>
      <c r="R65" s="16"/>
      <c r="S65" s="16"/>
    </row>
    <row r="66" spans="6:19" ht="14.25">
      <c r="F66" s="12"/>
      <c r="H66" s="16"/>
      <c r="J66" s="16"/>
      <c r="K66" s="16"/>
      <c r="L66" s="16"/>
      <c r="M66" s="16"/>
      <c r="N66" s="16"/>
      <c r="O66" s="16"/>
      <c r="P66" s="16"/>
      <c r="Q66" s="16"/>
      <c r="R66" s="16"/>
      <c r="S66" s="16"/>
    </row>
    <row r="67" spans="6:19" ht="14.25">
      <c r="F67" s="12"/>
      <c r="H67" s="16"/>
      <c r="J67" s="16"/>
      <c r="K67" s="16"/>
      <c r="L67" s="16"/>
      <c r="M67" s="16"/>
      <c r="N67" s="16"/>
      <c r="O67" s="16"/>
      <c r="P67" s="16"/>
      <c r="Q67" s="16"/>
      <c r="R67" s="16"/>
      <c r="S67" s="16"/>
    </row>
    <row r="68" spans="6:19" ht="14.25">
      <c r="F68" s="12"/>
      <c r="H68" s="16"/>
      <c r="J68" s="16"/>
      <c r="K68" s="16"/>
      <c r="L68" s="16"/>
      <c r="M68" s="16"/>
      <c r="N68" s="16"/>
      <c r="O68" s="16"/>
      <c r="P68" s="16"/>
      <c r="Q68" s="16"/>
      <c r="R68" s="16"/>
      <c r="S68" s="16"/>
    </row>
    <row r="69" spans="6:19" ht="14.25">
      <c r="F69" s="12"/>
      <c r="H69" s="16"/>
      <c r="J69" s="16"/>
      <c r="K69" s="16"/>
      <c r="L69" s="16"/>
      <c r="M69" s="16"/>
      <c r="N69" s="16"/>
      <c r="O69" s="16"/>
      <c r="P69" s="16"/>
      <c r="Q69" s="16"/>
      <c r="R69" s="16"/>
      <c r="S69" s="16"/>
    </row>
    <row r="70" spans="6:19" ht="14.25">
      <c r="F70" s="12"/>
      <c r="H70" s="16"/>
      <c r="J70" s="16"/>
      <c r="K70" s="16"/>
      <c r="L70" s="16"/>
      <c r="M70" s="16"/>
      <c r="N70" s="16"/>
      <c r="O70" s="16"/>
      <c r="P70" s="16"/>
      <c r="Q70" s="16"/>
      <c r="R70" s="16"/>
      <c r="S70" s="16"/>
    </row>
    <row r="71" spans="6:19" ht="14.25">
      <c r="F71" s="12"/>
      <c r="J71" s="16"/>
      <c r="K71" s="16"/>
      <c r="L71" s="16"/>
      <c r="M71" s="16"/>
      <c r="N71" s="16"/>
      <c r="O71" s="16"/>
      <c r="P71" s="16"/>
      <c r="Q71" s="16"/>
      <c r="R71" s="16"/>
      <c r="S71" s="16"/>
    </row>
    <row r="72" spans="6:19" ht="14.25">
      <c r="F72" s="12"/>
      <c r="J72" s="16"/>
      <c r="K72" s="16"/>
      <c r="L72" s="16"/>
      <c r="M72" s="16"/>
      <c r="N72" s="16"/>
      <c r="O72" s="16"/>
      <c r="P72" s="16"/>
      <c r="Q72" s="16"/>
      <c r="R72" s="16"/>
      <c r="S72" s="16"/>
    </row>
    <row r="73" spans="6:19" ht="14.25">
      <c r="F73" s="12"/>
      <c r="J73" s="16"/>
      <c r="K73" s="16"/>
      <c r="L73" s="16"/>
      <c r="M73" s="16"/>
      <c r="N73" s="16"/>
      <c r="O73" s="16"/>
      <c r="P73" s="16"/>
      <c r="Q73" s="16"/>
      <c r="R73" s="16"/>
      <c r="S73" s="16"/>
    </row>
    <row r="74" spans="6:19" ht="14.25">
      <c r="F74" s="12"/>
      <c r="J74" s="16"/>
      <c r="K74" s="16"/>
      <c r="L74" s="16"/>
      <c r="M74" s="16"/>
      <c r="N74" s="16"/>
      <c r="O74" s="16"/>
      <c r="P74" s="16"/>
      <c r="Q74" s="16"/>
      <c r="R74" s="16"/>
      <c r="S74" s="16"/>
    </row>
    <row r="75" spans="6:19" ht="14.25">
      <c r="F75" s="12"/>
      <c r="J75" s="16"/>
      <c r="K75" s="16"/>
      <c r="L75" s="16"/>
      <c r="M75" s="16"/>
      <c r="N75" s="16"/>
      <c r="O75" s="16"/>
      <c r="P75" s="16"/>
      <c r="Q75" s="16"/>
      <c r="R75" s="16"/>
      <c r="S75" s="16"/>
    </row>
    <row r="76" spans="6:19" ht="14.25">
      <c r="F76" s="12"/>
      <c r="J76" s="16"/>
      <c r="K76" s="16"/>
      <c r="L76" s="16"/>
      <c r="M76" s="16"/>
      <c r="N76" s="16"/>
      <c r="O76" s="16"/>
      <c r="P76" s="16"/>
      <c r="Q76" s="16"/>
      <c r="R76" s="16"/>
      <c r="S76" s="16"/>
    </row>
    <row r="77" spans="6:19" ht="14.25">
      <c r="F77" s="12"/>
      <c r="J77" s="16"/>
      <c r="K77" s="16"/>
      <c r="L77" s="16"/>
      <c r="M77" s="16"/>
      <c r="N77" s="16"/>
      <c r="O77" s="16"/>
      <c r="P77" s="16"/>
      <c r="Q77" s="16"/>
      <c r="R77" s="16"/>
      <c r="S77" s="16"/>
    </row>
    <row r="78" spans="6:19" ht="14.25">
      <c r="F78" s="12"/>
      <c r="J78" s="16"/>
      <c r="K78" s="16"/>
      <c r="L78" s="16"/>
      <c r="M78" s="16"/>
      <c r="N78" s="16"/>
      <c r="O78" s="16"/>
      <c r="P78" s="16"/>
      <c r="Q78" s="16"/>
      <c r="R78" s="16"/>
      <c r="S78" s="16"/>
    </row>
    <row r="79" spans="6:19" ht="14.25">
      <c r="F79" s="12"/>
      <c r="J79" s="16"/>
      <c r="K79" s="16"/>
      <c r="L79" s="16"/>
      <c r="M79" s="16"/>
      <c r="N79" s="16"/>
      <c r="O79" s="16"/>
      <c r="P79" s="16"/>
      <c r="Q79" s="16"/>
      <c r="R79" s="16"/>
      <c r="S79" s="16"/>
    </row>
    <row r="80" spans="6:19" ht="14.25">
      <c r="F80" s="12"/>
      <c r="J80" s="16"/>
      <c r="K80" s="16"/>
      <c r="L80" s="16"/>
      <c r="M80" s="16"/>
      <c r="N80" s="16"/>
      <c r="O80" s="16"/>
      <c r="P80" s="16"/>
      <c r="Q80" s="16"/>
      <c r="R80" s="16"/>
      <c r="S80" s="16"/>
    </row>
    <row r="81" spans="6:19" ht="14.25">
      <c r="F81" s="12"/>
      <c r="J81" s="16"/>
      <c r="K81" s="16"/>
      <c r="L81" s="16"/>
      <c r="M81" s="16"/>
      <c r="N81" s="16"/>
      <c r="O81" s="16"/>
      <c r="P81" s="16"/>
      <c r="Q81" s="16"/>
      <c r="R81" s="16"/>
      <c r="S81" s="16"/>
    </row>
    <row r="82" spans="6:19" ht="14.25">
      <c r="F82" s="12"/>
      <c r="J82" s="16"/>
      <c r="K82" s="16"/>
      <c r="L82" s="16"/>
      <c r="M82" s="16"/>
      <c r="N82" s="16"/>
      <c r="O82" s="16"/>
      <c r="P82" s="16"/>
      <c r="Q82" s="16"/>
      <c r="R82" s="16"/>
      <c r="S82" s="16"/>
    </row>
    <row r="83" spans="6:19" ht="14.25">
      <c r="F83" s="12"/>
      <c r="J83" s="16"/>
      <c r="K83" s="16"/>
      <c r="L83" s="16"/>
      <c r="M83" s="16"/>
      <c r="N83" s="16"/>
      <c r="O83" s="16"/>
      <c r="P83" s="16"/>
      <c r="Q83" s="16"/>
      <c r="R83" s="16"/>
      <c r="S83" s="16"/>
    </row>
    <row r="84" spans="6:19" ht="14.25">
      <c r="F84" s="12"/>
      <c r="J84" s="16"/>
      <c r="K84" s="16"/>
      <c r="L84" s="16"/>
      <c r="M84" s="16"/>
      <c r="N84" s="16"/>
      <c r="O84" s="16"/>
      <c r="P84" s="16"/>
      <c r="Q84" s="16"/>
      <c r="R84" s="16"/>
      <c r="S84" s="16"/>
    </row>
    <row r="85" ht="14.25">
      <c r="F85" s="12"/>
    </row>
    <row r="86" ht="14.25">
      <c r="F86" s="12"/>
    </row>
    <row r="87" ht="14.25">
      <c r="F87" s="12"/>
    </row>
    <row r="88" ht="14.25">
      <c r="F88" s="12"/>
    </row>
    <row r="89" ht="14.25">
      <c r="F89" s="12"/>
    </row>
    <row r="90" ht="14.25">
      <c r="F90" s="12"/>
    </row>
    <row r="91" ht="14.25">
      <c r="F91" s="12"/>
    </row>
    <row r="92" ht="14.25">
      <c r="F92" s="12"/>
    </row>
    <row r="93" ht="14.25">
      <c r="F93" s="12"/>
    </row>
    <row r="94" ht="14.25">
      <c r="F94" s="12"/>
    </row>
    <row r="95" ht="14.25">
      <c r="F95" s="12"/>
    </row>
    <row r="96" ht="14.25">
      <c r="F96" s="12"/>
    </row>
    <row r="97" ht="14.25">
      <c r="F97" s="12"/>
    </row>
    <row r="98" ht="14.25">
      <c r="F98" s="12"/>
    </row>
    <row r="99" ht="14.25">
      <c r="F99" s="12"/>
    </row>
    <row r="100" ht="14.25">
      <c r="F100" s="12"/>
    </row>
    <row r="101" ht="14.25">
      <c r="F101" s="12"/>
    </row>
    <row r="102" ht="14.25">
      <c r="F102" s="12"/>
    </row>
    <row r="103" ht="14.25">
      <c r="F103" s="12"/>
    </row>
    <row r="104" ht="14.25">
      <c r="F104" s="12"/>
    </row>
    <row r="105" ht="14.25">
      <c r="F105" s="12"/>
    </row>
    <row r="106" ht="14.25">
      <c r="F106" s="12"/>
    </row>
    <row r="107" ht="14.25">
      <c r="F107" s="12"/>
    </row>
    <row r="108" ht="14.25">
      <c r="F108" s="12"/>
    </row>
    <row r="109" ht="14.25">
      <c r="F109" s="12"/>
    </row>
    <row r="110" ht="14.25">
      <c r="F110" s="12"/>
    </row>
    <row r="111" ht="14.25">
      <c r="F111" s="12"/>
    </row>
    <row r="112" ht="14.25">
      <c r="F112" s="12"/>
    </row>
    <row r="113" ht="14.25">
      <c r="F113" s="12"/>
    </row>
    <row r="114" ht="14.25">
      <c r="F114" s="12"/>
    </row>
    <row r="115" ht="14.25">
      <c r="F115" s="12"/>
    </row>
    <row r="116" ht="14.25">
      <c r="F116" s="12"/>
    </row>
    <row r="117" ht="14.25">
      <c r="F117" s="12"/>
    </row>
    <row r="118" ht="14.25">
      <c r="F118" s="12"/>
    </row>
    <row r="119" ht="14.25">
      <c r="F119" s="12"/>
    </row>
    <row r="120" ht="14.25">
      <c r="F120" s="12"/>
    </row>
    <row r="121" ht="14.25">
      <c r="F121" s="12"/>
    </row>
    <row r="122" ht="14.25">
      <c r="F122" s="12"/>
    </row>
    <row r="123" ht="14.25">
      <c r="F123" s="12"/>
    </row>
    <row r="124" ht="14.25">
      <c r="F124" s="12"/>
    </row>
    <row r="125" ht="14.25">
      <c r="F125" s="12"/>
    </row>
    <row r="126" ht="14.25">
      <c r="F126" s="12"/>
    </row>
    <row r="127" ht="14.25">
      <c r="F127" s="12"/>
    </row>
    <row r="128" ht="14.25">
      <c r="F128" s="12"/>
    </row>
    <row r="129" ht="14.25">
      <c r="F129" s="12"/>
    </row>
    <row r="130" ht="14.25">
      <c r="F130" s="12"/>
    </row>
    <row r="131" ht="14.25">
      <c r="F131" s="12"/>
    </row>
    <row r="132" ht="14.25">
      <c r="F132" s="12"/>
    </row>
    <row r="133" ht="14.25">
      <c r="F133" s="12"/>
    </row>
    <row r="134" ht="14.25">
      <c r="F134" s="12"/>
    </row>
    <row r="135" ht="14.25">
      <c r="F135" s="12"/>
    </row>
    <row r="136" ht="14.25">
      <c r="F136" s="12"/>
    </row>
    <row r="137" ht="14.25">
      <c r="F137" s="12"/>
    </row>
    <row r="138" ht="14.25">
      <c r="F138" s="12"/>
    </row>
    <row r="139" ht="14.25">
      <c r="F139" s="12"/>
    </row>
    <row r="140" ht="14.25">
      <c r="F140" s="12"/>
    </row>
    <row r="141" ht="14.25">
      <c r="F141" s="12"/>
    </row>
    <row r="142" ht="14.25">
      <c r="F142" s="12"/>
    </row>
    <row r="143" ht="14.25">
      <c r="F143" s="12"/>
    </row>
    <row r="144" ht="14.25">
      <c r="F144" s="12"/>
    </row>
    <row r="145" ht="14.25">
      <c r="F145" s="12"/>
    </row>
    <row r="146" ht="14.25">
      <c r="F146" s="12"/>
    </row>
    <row r="147" ht="14.25">
      <c r="F147" s="12"/>
    </row>
    <row r="148" ht="14.25">
      <c r="F148" s="12"/>
    </row>
    <row r="149" ht="14.25">
      <c r="F149" s="12"/>
    </row>
    <row r="150" ht="14.25">
      <c r="F150" s="12"/>
    </row>
    <row r="151" ht="14.25">
      <c r="F151" s="12"/>
    </row>
    <row r="152" ht="14.25">
      <c r="F152" s="12"/>
    </row>
    <row r="153" ht="14.25">
      <c r="F153" s="12"/>
    </row>
    <row r="154" ht="14.25">
      <c r="F154" s="12"/>
    </row>
    <row r="155" ht="14.25">
      <c r="F155" s="12"/>
    </row>
    <row r="156" ht="14.25">
      <c r="F156" s="12"/>
    </row>
    <row r="157" ht="14.25">
      <c r="F157" s="12"/>
    </row>
    <row r="158" ht="14.25">
      <c r="F158" s="12"/>
    </row>
    <row r="159" ht="14.25">
      <c r="F159" s="12"/>
    </row>
    <row r="160" ht="14.25">
      <c r="F160" s="12"/>
    </row>
    <row r="161" ht="14.25">
      <c r="F161" s="12"/>
    </row>
    <row r="162" ht="14.25">
      <c r="F162" s="12"/>
    </row>
    <row r="163" ht="14.25">
      <c r="F163" s="12"/>
    </row>
    <row r="164" ht="14.25">
      <c r="F164" s="12"/>
    </row>
    <row r="165" ht="14.25">
      <c r="F165" s="12"/>
    </row>
    <row r="166" ht="14.25">
      <c r="F166" s="12"/>
    </row>
    <row r="167" ht="14.25">
      <c r="F167" s="12"/>
    </row>
    <row r="168" ht="14.25">
      <c r="F168" s="12"/>
    </row>
    <row r="169" ht="14.25">
      <c r="F169" s="12"/>
    </row>
    <row r="170" ht="14.25">
      <c r="F170" s="12"/>
    </row>
    <row r="171" ht="14.25">
      <c r="F171" s="12"/>
    </row>
    <row r="172" ht="14.25">
      <c r="F172" s="12"/>
    </row>
    <row r="173" ht="14.25">
      <c r="F173" s="12"/>
    </row>
    <row r="174" ht="14.25">
      <c r="F174" s="12"/>
    </row>
    <row r="175" ht="14.25">
      <c r="F175" s="12"/>
    </row>
    <row r="176" ht="14.25">
      <c r="F176" s="12"/>
    </row>
    <row r="177" ht="14.25">
      <c r="F177" s="12"/>
    </row>
    <row r="178" ht="14.25">
      <c r="F178" s="12"/>
    </row>
    <row r="179" ht="14.25">
      <c r="F179" s="12"/>
    </row>
    <row r="180" ht="14.25">
      <c r="F180" s="12"/>
    </row>
    <row r="181" ht="14.25">
      <c r="F181" s="12"/>
    </row>
    <row r="182" ht="14.25">
      <c r="F182" s="12"/>
    </row>
    <row r="183" ht="14.25">
      <c r="F183" s="12"/>
    </row>
    <row r="184" ht="14.25">
      <c r="F184" s="12"/>
    </row>
    <row r="185" ht="14.25">
      <c r="F185" s="12"/>
    </row>
    <row r="186" ht="14.25">
      <c r="F186" s="12"/>
    </row>
    <row r="187" ht="14.25">
      <c r="F187" s="12"/>
    </row>
    <row r="188" ht="14.25">
      <c r="F188" s="12"/>
    </row>
    <row r="189" ht="14.25">
      <c r="F189" s="12"/>
    </row>
    <row r="190" ht="14.25">
      <c r="F190" s="12"/>
    </row>
    <row r="191" ht="14.25">
      <c r="F191" s="12"/>
    </row>
    <row r="192" ht="14.25">
      <c r="F192" s="12"/>
    </row>
    <row r="193" ht="14.25">
      <c r="F193" s="12"/>
    </row>
    <row r="194" ht="14.25">
      <c r="F194" s="12"/>
    </row>
    <row r="195" ht="14.25">
      <c r="F195" s="12"/>
    </row>
    <row r="196" ht="14.25">
      <c r="F196" s="12"/>
    </row>
    <row r="197" ht="14.25">
      <c r="F197" s="12"/>
    </row>
    <row r="198" ht="14.25">
      <c r="F198" s="12"/>
    </row>
    <row r="199" ht="14.25">
      <c r="F199" s="12"/>
    </row>
    <row r="200" ht="14.25">
      <c r="F200" s="12"/>
    </row>
    <row r="201" ht="14.25">
      <c r="F201" s="12"/>
    </row>
    <row r="202" ht="14.25">
      <c r="F202" s="12"/>
    </row>
    <row r="203" ht="14.25">
      <c r="F203" s="12"/>
    </row>
    <row r="204" ht="14.25">
      <c r="F204" s="12"/>
    </row>
    <row r="205" ht="14.25">
      <c r="F205" s="12"/>
    </row>
    <row r="206" ht="14.25">
      <c r="F206" s="12"/>
    </row>
    <row r="207" ht="14.25">
      <c r="F207" s="12"/>
    </row>
    <row r="208" ht="14.25">
      <c r="F208" s="12"/>
    </row>
    <row r="209" ht="14.25">
      <c r="F209" s="12"/>
    </row>
    <row r="210" ht="14.25">
      <c r="F210" s="12"/>
    </row>
    <row r="211" ht="14.25">
      <c r="F211" s="12"/>
    </row>
    <row r="212" ht="14.25">
      <c r="F212" s="12"/>
    </row>
    <row r="213" ht="14.25">
      <c r="F213" s="12"/>
    </row>
    <row r="214" ht="14.25">
      <c r="F214" s="12"/>
    </row>
    <row r="215" ht="14.25">
      <c r="F215" s="12"/>
    </row>
    <row r="216" ht="14.25">
      <c r="F216" s="12"/>
    </row>
    <row r="217" ht="14.25">
      <c r="F217" s="12"/>
    </row>
    <row r="218" ht="14.25">
      <c r="F218" s="12"/>
    </row>
    <row r="219" ht="14.25">
      <c r="F219" s="12"/>
    </row>
    <row r="220" ht="14.25">
      <c r="F220" s="12"/>
    </row>
    <row r="221" ht="14.25">
      <c r="F221" s="12"/>
    </row>
    <row r="222" ht="14.25">
      <c r="F222" s="12"/>
    </row>
    <row r="223" ht="14.25">
      <c r="F223" s="12"/>
    </row>
    <row r="224" ht="14.25">
      <c r="F224" s="12"/>
    </row>
    <row r="225" ht="14.25">
      <c r="F225" s="12"/>
    </row>
    <row r="226" ht="14.25">
      <c r="F226" s="12"/>
    </row>
    <row r="227" ht="14.25">
      <c r="F227" s="12"/>
    </row>
    <row r="228" ht="14.25">
      <c r="F228" s="12"/>
    </row>
    <row r="229" ht="14.25">
      <c r="F229" s="12"/>
    </row>
    <row r="230" ht="14.25">
      <c r="F230" s="12"/>
    </row>
    <row r="231" ht="14.25">
      <c r="F231" s="12"/>
    </row>
    <row r="232" ht="14.25">
      <c r="F232" s="12"/>
    </row>
    <row r="233" ht="14.25">
      <c r="F233" s="12"/>
    </row>
    <row r="234" ht="14.25">
      <c r="F234" s="12"/>
    </row>
    <row r="235" ht="14.25">
      <c r="F235" s="12"/>
    </row>
    <row r="236" ht="14.25">
      <c r="F236" s="12"/>
    </row>
    <row r="237" ht="14.25">
      <c r="F237" s="12"/>
    </row>
    <row r="238" ht="14.25">
      <c r="F238" s="12"/>
    </row>
    <row r="239" ht="14.25">
      <c r="F239" s="12"/>
    </row>
    <row r="240" ht="14.25">
      <c r="F240" s="12"/>
    </row>
    <row r="241" ht="14.25">
      <c r="F241" s="12"/>
    </row>
    <row r="242" ht="14.25">
      <c r="F242" s="12"/>
    </row>
    <row r="243" ht="14.25">
      <c r="F243" s="12"/>
    </row>
    <row r="244" ht="14.25">
      <c r="F244" s="12"/>
    </row>
    <row r="245" ht="14.25">
      <c r="F245" s="12"/>
    </row>
    <row r="246" ht="14.25">
      <c r="F246" s="12"/>
    </row>
    <row r="247" ht="14.25">
      <c r="F247" s="12"/>
    </row>
    <row r="248" ht="14.25">
      <c r="F248" s="12"/>
    </row>
    <row r="249" ht="14.25">
      <c r="F249" s="12"/>
    </row>
    <row r="250" ht="14.25">
      <c r="F250" s="12"/>
    </row>
    <row r="251" ht="14.25">
      <c r="F251" s="12"/>
    </row>
    <row r="252" ht="14.25">
      <c r="F252" s="12"/>
    </row>
    <row r="253" ht="14.25">
      <c r="F253" s="12"/>
    </row>
    <row r="254" ht="14.25">
      <c r="F254" s="12"/>
    </row>
    <row r="255" ht="14.25">
      <c r="F255" s="12"/>
    </row>
    <row r="256" ht="14.25">
      <c r="F256" s="12"/>
    </row>
    <row r="257" ht="14.25">
      <c r="F257" s="12"/>
    </row>
    <row r="258" ht="14.25">
      <c r="F258" s="12"/>
    </row>
    <row r="259" ht="14.25">
      <c r="F259" s="12"/>
    </row>
    <row r="260" ht="14.25">
      <c r="F260" s="12"/>
    </row>
    <row r="261" ht="14.25">
      <c r="F261" s="12"/>
    </row>
    <row r="262" ht="14.25">
      <c r="F262" s="12"/>
    </row>
    <row r="263" ht="14.25">
      <c r="F263" s="12"/>
    </row>
    <row r="264" ht="14.25">
      <c r="F264" s="12"/>
    </row>
    <row r="265" ht="14.25">
      <c r="F265" s="12"/>
    </row>
    <row r="266" ht="14.25">
      <c r="F266" s="12"/>
    </row>
    <row r="267" ht="14.25">
      <c r="F267" s="12"/>
    </row>
    <row r="268" ht="14.25">
      <c r="F268" s="12"/>
    </row>
    <row r="269" ht="14.25">
      <c r="F269" s="12"/>
    </row>
    <row r="270" ht="14.25">
      <c r="F270" s="12"/>
    </row>
    <row r="271" ht="14.25">
      <c r="F271" s="12"/>
    </row>
    <row r="272" ht="14.25">
      <c r="F272" s="12"/>
    </row>
    <row r="273" ht="14.25">
      <c r="F273" s="12"/>
    </row>
    <row r="274" ht="14.25">
      <c r="F274" s="12"/>
    </row>
    <row r="275" ht="14.25">
      <c r="F275" s="12"/>
    </row>
    <row r="276" ht="14.25">
      <c r="F276" s="12"/>
    </row>
    <row r="277" ht="14.25">
      <c r="F277" s="12"/>
    </row>
    <row r="278" ht="14.25">
      <c r="F278" s="12"/>
    </row>
    <row r="279" ht="14.25">
      <c r="F279" s="12"/>
    </row>
    <row r="280" ht="14.25">
      <c r="F280" s="12"/>
    </row>
    <row r="281" ht="14.25">
      <c r="F281" s="12"/>
    </row>
    <row r="282" ht="14.25">
      <c r="F282" s="12"/>
    </row>
    <row r="283" ht="14.25">
      <c r="F283" s="12"/>
    </row>
    <row r="284" ht="14.25">
      <c r="F284" s="12"/>
    </row>
    <row r="285" ht="14.25">
      <c r="F285" s="12"/>
    </row>
    <row r="286" ht="14.25">
      <c r="F286" s="12"/>
    </row>
    <row r="287" ht="14.25">
      <c r="F287" s="12"/>
    </row>
    <row r="288" ht="14.25">
      <c r="F288" s="12"/>
    </row>
    <row r="289" ht="14.25">
      <c r="F289" s="12"/>
    </row>
    <row r="290" ht="14.25">
      <c r="F290" s="12"/>
    </row>
    <row r="291" ht="14.25">
      <c r="F291" s="12"/>
    </row>
    <row r="292" ht="14.25">
      <c r="F292" s="12"/>
    </row>
    <row r="293" ht="14.25">
      <c r="F293" s="12"/>
    </row>
    <row r="294" ht="14.25">
      <c r="F294" s="12"/>
    </row>
    <row r="295" ht="14.25">
      <c r="F295" s="12"/>
    </row>
    <row r="296" ht="14.25">
      <c r="F296" s="12"/>
    </row>
    <row r="297" ht="14.25">
      <c r="F297" s="12"/>
    </row>
    <row r="298" ht="14.25">
      <c r="F298" s="12"/>
    </row>
    <row r="299" ht="14.25">
      <c r="F299" s="12"/>
    </row>
    <row r="300" ht="14.25">
      <c r="F300" s="12"/>
    </row>
    <row r="301" ht="14.25">
      <c r="F301" s="12"/>
    </row>
    <row r="302" ht="14.25">
      <c r="F302" s="12"/>
    </row>
    <row r="303" ht="14.25">
      <c r="F303" s="12"/>
    </row>
    <row r="304" ht="14.25">
      <c r="F304" s="12"/>
    </row>
    <row r="305" ht="14.25">
      <c r="F305" s="12"/>
    </row>
    <row r="306" ht="14.25">
      <c r="F306" s="12"/>
    </row>
    <row r="307" ht="14.25">
      <c r="F307" s="12"/>
    </row>
    <row r="308" ht="14.25">
      <c r="F308" s="12"/>
    </row>
    <row r="309" ht="14.25">
      <c r="F309" s="12"/>
    </row>
    <row r="310" ht="14.25">
      <c r="F310" s="12"/>
    </row>
    <row r="311" ht="14.25">
      <c r="F311" s="12"/>
    </row>
    <row r="312" ht="14.25">
      <c r="F312" s="12"/>
    </row>
    <row r="313" ht="14.25">
      <c r="F313" s="12"/>
    </row>
    <row r="314" ht="14.25">
      <c r="F314" s="12"/>
    </row>
    <row r="315" ht="14.25">
      <c r="F315" s="12"/>
    </row>
    <row r="316" ht="14.25">
      <c r="F316" s="12"/>
    </row>
    <row r="317" ht="14.25">
      <c r="F317" s="12"/>
    </row>
    <row r="318" ht="14.25">
      <c r="F318" s="12"/>
    </row>
    <row r="319" ht="14.25">
      <c r="F319" s="12"/>
    </row>
    <row r="320" ht="14.25">
      <c r="F320" s="12"/>
    </row>
    <row r="321" ht="14.25">
      <c r="F321" s="12"/>
    </row>
    <row r="322" ht="14.25">
      <c r="F322" s="12"/>
    </row>
    <row r="323" ht="14.25">
      <c r="F323" s="12"/>
    </row>
    <row r="324" ht="14.25">
      <c r="F324" s="12"/>
    </row>
    <row r="325" ht="14.25">
      <c r="F325" s="12"/>
    </row>
    <row r="326" ht="14.25">
      <c r="F326" s="12"/>
    </row>
    <row r="327" ht="14.25">
      <c r="F327" s="12"/>
    </row>
    <row r="328" ht="14.25">
      <c r="F328" s="12"/>
    </row>
    <row r="329" ht="14.25">
      <c r="F329" s="12"/>
    </row>
    <row r="330" ht="14.25">
      <c r="F330" s="12"/>
    </row>
    <row r="331" ht="14.25">
      <c r="F331" s="12"/>
    </row>
    <row r="332" ht="14.25">
      <c r="F332" s="12"/>
    </row>
    <row r="333" ht="14.25">
      <c r="F333" s="12"/>
    </row>
    <row r="334" ht="14.25">
      <c r="F334" s="12"/>
    </row>
    <row r="335" ht="14.25">
      <c r="F335" s="12"/>
    </row>
    <row r="336" ht="14.25">
      <c r="F336" s="12"/>
    </row>
    <row r="337" ht="14.25">
      <c r="F337" s="12"/>
    </row>
    <row r="338" ht="14.25">
      <c r="F338" s="12"/>
    </row>
    <row r="339" ht="14.25">
      <c r="F339" s="12"/>
    </row>
    <row r="340" ht="14.25">
      <c r="F340" s="12"/>
    </row>
    <row r="341" ht="14.25">
      <c r="F341" s="12"/>
    </row>
    <row r="342" ht="14.25">
      <c r="F342" s="12"/>
    </row>
    <row r="343" ht="14.25">
      <c r="F343" s="12"/>
    </row>
    <row r="344" ht="14.25">
      <c r="F344" s="12"/>
    </row>
    <row r="345" ht="14.25">
      <c r="F345" s="12"/>
    </row>
    <row r="346" ht="14.25">
      <c r="F346" s="12"/>
    </row>
    <row r="347" ht="14.25">
      <c r="F347" s="12"/>
    </row>
    <row r="348" ht="14.25">
      <c r="F348" s="12"/>
    </row>
    <row r="349" ht="14.25">
      <c r="F349" s="12"/>
    </row>
    <row r="350" ht="14.25">
      <c r="F350" s="12"/>
    </row>
    <row r="351" ht="14.25">
      <c r="F351" s="12"/>
    </row>
    <row r="352" ht="14.25">
      <c r="F352" s="12"/>
    </row>
    <row r="353" ht="14.25">
      <c r="F353" s="12"/>
    </row>
    <row r="354" ht="14.25">
      <c r="F354" s="12"/>
    </row>
    <row r="355" ht="14.25">
      <c r="F355" s="12"/>
    </row>
    <row r="356" ht="14.25">
      <c r="F356" s="12"/>
    </row>
    <row r="357" ht="14.25">
      <c r="F357" s="12"/>
    </row>
    <row r="358" ht="14.25">
      <c r="F358" s="12"/>
    </row>
    <row r="359" ht="14.25">
      <c r="F359" s="12"/>
    </row>
    <row r="360" ht="14.25">
      <c r="F360" s="12"/>
    </row>
    <row r="361" ht="14.25">
      <c r="F361" s="12"/>
    </row>
    <row r="362" ht="14.25">
      <c r="F362" s="12"/>
    </row>
    <row r="363" ht="14.25">
      <c r="F363" s="12"/>
    </row>
    <row r="364" ht="14.25">
      <c r="F364" s="12"/>
    </row>
    <row r="365" ht="14.25">
      <c r="F365" s="12"/>
    </row>
    <row r="366" ht="14.25">
      <c r="F366" s="12"/>
    </row>
    <row r="367" ht="14.25">
      <c r="F367" s="12"/>
    </row>
    <row r="368" ht="14.25">
      <c r="F368" s="12"/>
    </row>
    <row r="369" ht="14.25">
      <c r="F369" s="12"/>
    </row>
    <row r="370" ht="14.25">
      <c r="F370" s="12"/>
    </row>
    <row r="371" ht="14.25">
      <c r="F371" s="12"/>
    </row>
    <row r="372" ht="14.25">
      <c r="F372" s="12"/>
    </row>
    <row r="373" ht="14.25">
      <c r="F373" s="12"/>
    </row>
    <row r="374" ht="14.25">
      <c r="F374" s="12"/>
    </row>
    <row r="375" ht="14.25">
      <c r="F375" s="12"/>
    </row>
    <row r="376" ht="14.25">
      <c r="F376" s="12"/>
    </row>
    <row r="377" ht="14.25">
      <c r="F377" s="12"/>
    </row>
    <row r="378" ht="14.25">
      <c r="F378" s="12"/>
    </row>
    <row r="379" ht="14.25">
      <c r="F379" s="12"/>
    </row>
    <row r="380" ht="14.25">
      <c r="F380" s="12"/>
    </row>
    <row r="381" ht="14.25">
      <c r="F381" s="12"/>
    </row>
    <row r="382" ht="14.25">
      <c r="F382" s="12"/>
    </row>
    <row r="383" ht="14.25">
      <c r="F383" s="12"/>
    </row>
    <row r="384" ht="14.25">
      <c r="F384" s="12"/>
    </row>
    <row r="385" ht="14.25">
      <c r="F385" s="12"/>
    </row>
    <row r="386" ht="14.25">
      <c r="F386" s="12"/>
    </row>
    <row r="387" ht="14.25">
      <c r="F387" s="12"/>
    </row>
    <row r="388" ht="14.25">
      <c r="F388" s="12"/>
    </row>
    <row r="389" ht="14.25">
      <c r="F389" s="12"/>
    </row>
    <row r="390" ht="14.25">
      <c r="F390" s="12"/>
    </row>
    <row r="391" ht="14.25">
      <c r="F391" s="12"/>
    </row>
    <row r="392" ht="14.25">
      <c r="F392" s="12"/>
    </row>
    <row r="393" ht="14.25">
      <c r="F393" s="12"/>
    </row>
    <row r="394" ht="14.25">
      <c r="F394" s="12"/>
    </row>
    <row r="395" ht="14.25">
      <c r="F395" s="12"/>
    </row>
    <row r="396" ht="14.25">
      <c r="F396" s="12"/>
    </row>
    <row r="397" ht="14.25">
      <c r="F397" s="12"/>
    </row>
    <row r="398" ht="14.25">
      <c r="F398" s="12"/>
    </row>
    <row r="399" ht="14.25">
      <c r="F399" s="12"/>
    </row>
    <row r="400" ht="14.25">
      <c r="F400" s="12"/>
    </row>
    <row r="401" ht="14.25">
      <c r="F401" s="12"/>
    </row>
    <row r="402" ht="14.25">
      <c r="F402" s="12"/>
    </row>
    <row r="403" ht="14.25">
      <c r="F403" s="12"/>
    </row>
    <row r="404" ht="14.25">
      <c r="F404" s="12"/>
    </row>
    <row r="405" ht="14.25">
      <c r="F405" s="12"/>
    </row>
    <row r="406" ht="14.25">
      <c r="F406" s="12"/>
    </row>
    <row r="407" ht="14.25">
      <c r="F407" s="12"/>
    </row>
    <row r="408" ht="14.25">
      <c r="F408" s="12"/>
    </row>
    <row r="409" ht="14.25">
      <c r="F409" s="12"/>
    </row>
    <row r="410" ht="14.25">
      <c r="F410" s="12"/>
    </row>
    <row r="411" ht="14.25">
      <c r="F411" s="12"/>
    </row>
    <row r="412" ht="14.25">
      <c r="F412" s="12"/>
    </row>
    <row r="413" ht="14.25">
      <c r="F413" s="12"/>
    </row>
    <row r="414" ht="14.25">
      <c r="F414" s="12"/>
    </row>
    <row r="415" ht="14.25">
      <c r="F415" s="12"/>
    </row>
    <row r="416" ht="14.25">
      <c r="F416" s="12"/>
    </row>
    <row r="417" ht="14.25">
      <c r="F417" s="12"/>
    </row>
    <row r="418" ht="14.25">
      <c r="F418" s="12"/>
    </row>
    <row r="419" ht="14.25">
      <c r="F419" s="12"/>
    </row>
    <row r="420" ht="14.25">
      <c r="F420" s="12"/>
    </row>
    <row r="421" ht="14.25">
      <c r="F421" s="12"/>
    </row>
    <row r="422" ht="14.25">
      <c r="F422" s="12"/>
    </row>
    <row r="423" ht="14.25">
      <c r="F423" s="12"/>
    </row>
    <row r="424" ht="14.25">
      <c r="F424" s="12"/>
    </row>
    <row r="425" ht="14.25">
      <c r="F425" s="12"/>
    </row>
    <row r="426" ht="14.25">
      <c r="F426" s="12"/>
    </row>
    <row r="427" ht="14.25">
      <c r="F427" s="12"/>
    </row>
    <row r="428" ht="14.25">
      <c r="F428" s="12"/>
    </row>
    <row r="429" ht="14.25">
      <c r="F429" s="12"/>
    </row>
    <row r="430" ht="14.25">
      <c r="F430" s="12"/>
    </row>
    <row r="431" ht="14.25">
      <c r="F431" s="12"/>
    </row>
    <row r="432" ht="14.25">
      <c r="F432" s="12"/>
    </row>
    <row r="433" ht="14.25">
      <c r="F433" s="12"/>
    </row>
    <row r="434" ht="14.25">
      <c r="F434" s="12"/>
    </row>
    <row r="435" ht="14.25">
      <c r="F435" s="12"/>
    </row>
    <row r="436" ht="14.25">
      <c r="F436" s="12"/>
    </row>
    <row r="437" ht="14.25">
      <c r="F437" s="12"/>
    </row>
    <row r="438" ht="14.25">
      <c r="F438" s="12"/>
    </row>
    <row r="439" ht="14.25">
      <c r="F439" s="12"/>
    </row>
    <row r="440" ht="14.25">
      <c r="F440" s="12"/>
    </row>
    <row r="441" ht="14.25">
      <c r="F441" s="12"/>
    </row>
    <row r="442" ht="14.25">
      <c r="F442" s="12"/>
    </row>
    <row r="443" ht="14.25">
      <c r="F443" s="12"/>
    </row>
    <row r="444" ht="14.25">
      <c r="F444" s="12"/>
    </row>
    <row r="445" ht="14.25">
      <c r="F445" s="12"/>
    </row>
    <row r="446" ht="14.25">
      <c r="F446" s="12"/>
    </row>
    <row r="447" ht="14.25">
      <c r="F447" s="12"/>
    </row>
    <row r="448" ht="14.25">
      <c r="F448" s="12"/>
    </row>
    <row r="449" ht="14.25">
      <c r="F449" s="12"/>
    </row>
    <row r="450" ht="14.25">
      <c r="F450" s="12"/>
    </row>
    <row r="451" ht="14.25">
      <c r="F451" s="12"/>
    </row>
    <row r="452" ht="14.25">
      <c r="F452" s="12"/>
    </row>
    <row r="453" ht="14.25">
      <c r="F453" s="12"/>
    </row>
    <row r="454" ht="14.25">
      <c r="F454" s="12"/>
    </row>
    <row r="455" ht="14.25">
      <c r="F455" s="12"/>
    </row>
    <row r="456" ht="14.25">
      <c r="F456" s="12"/>
    </row>
    <row r="457" ht="14.25">
      <c r="F457" s="12"/>
    </row>
    <row r="458" ht="14.25">
      <c r="F458" s="12"/>
    </row>
    <row r="459" ht="14.25">
      <c r="F459" s="12"/>
    </row>
    <row r="460" ht="14.25">
      <c r="F460" s="12"/>
    </row>
    <row r="461" ht="14.25">
      <c r="F461" s="12"/>
    </row>
    <row r="462" ht="14.25">
      <c r="F462" s="12"/>
    </row>
    <row r="463" ht="14.25">
      <c r="F463" s="12"/>
    </row>
    <row r="464" ht="14.25">
      <c r="F464" s="12"/>
    </row>
    <row r="465" ht="14.25">
      <c r="F465" s="12"/>
    </row>
    <row r="466" ht="14.25">
      <c r="F466" s="12"/>
    </row>
    <row r="467" ht="14.25">
      <c r="F467" s="12"/>
    </row>
    <row r="468" ht="14.25">
      <c r="F468" s="12"/>
    </row>
    <row r="469" ht="14.25">
      <c r="F469" s="12"/>
    </row>
    <row r="470" ht="14.25">
      <c r="F470" s="12"/>
    </row>
    <row r="471" ht="14.25">
      <c r="F471" s="12"/>
    </row>
    <row r="472" ht="14.25">
      <c r="F472" s="12"/>
    </row>
    <row r="473" ht="14.25">
      <c r="F473" s="12"/>
    </row>
    <row r="474" ht="14.25">
      <c r="F474" s="12"/>
    </row>
    <row r="475" ht="14.25">
      <c r="F475" s="12"/>
    </row>
    <row r="476" ht="14.25">
      <c r="F476" s="12"/>
    </row>
    <row r="477" ht="14.25">
      <c r="F477" s="12"/>
    </row>
    <row r="478" ht="14.25">
      <c r="F478" s="12"/>
    </row>
  </sheetData>
  <sheetProtection/>
  <mergeCells count="25">
    <mergeCell ref="T6:T10"/>
    <mergeCell ref="J8:J10"/>
    <mergeCell ref="K8:K10"/>
    <mergeCell ref="L8:L10"/>
    <mergeCell ref="M8:M10"/>
    <mergeCell ref="R8:R10"/>
    <mergeCell ref="S8:S10"/>
    <mergeCell ref="N8:N10"/>
    <mergeCell ref="O8:O10"/>
    <mergeCell ref="P8:P10"/>
    <mergeCell ref="Q8:Q10"/>
    <mergeCell ref="H7:I7"/>
    <mergeCell ref="D8:D10"/>
    <mergeCell ref="E8:E10"/>
    <mergeCell ref="F8:F10"/>
    <mergeCell ref="G8:G10"/>
    <mergeCell ref="H8:H10"/>
    <mergeCell ref="I8:I10"/>
    <mergeCell ref="A5:C5"/>
    <mergeCell ref="D7:E7"/>
    <mergeCell ref="F7:G7"/>
    <mergeCell ref="B7:C7"/>
    <mergeCell ref="B8:B10"/>
    <mergeCell ref="C8:C10"/>
    <mergeCell ref="A6:A10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1:W17"/>
  <sheetViews>
    <sheetView tabSelected="1" zoomScalePageLayoutView="0" workbookViewId="0" topLeftCell="A4">
      <selection activeCell="E16" sqref="E16"/>
    </sheetView>
  </sheetViews>
  <sheetFormatPr defaultColWidth="8.88671875" defaultRowHeight="13.5"/>
  <cols>
    <col min="1" max="1" width="8.4453125" style="273" customWidth="1"/>
    <col min="2" max="2" width="11.10546875" style="273" bestFit="1" customWidth="1"/>
    <col min="3" max="3" width="19.77734375" style="273" customWidth="1"/>
    <col min="4" max="4" width="8.88671875" style="273" bestFit="1" customWidth="1"/>
    <col min="5" max="5" width="14.77734375" style="273" customWidth="1"/>
    <col min="6" max="16384" width="8.88671875" style="273" customWidth="1"/>
  </cols>
  <sheetData>
    <row r="1" spans="1:6" s="182" customFormat="1" ht="11.25">
      <c r="A1" s="26" t="s">
        <v>114</v>
      </c>
      <c r="F1" s="27" t="s">
        <v>37</v>
      </c>
    </row>
    <row r="2" spans="1:6" s="179" customFormat="1" ht="15">
      <c r="A2" s="57"/>
      <c r="F2" s="58"/>
    </row>
    <row r="3" spans="1:6" s="188" customFormat="1" ht="26.25" customHeight="1">
      <c r="A3" s="639" t="s">
        <v>163</v>
      </c>
      <c r="B3" s="639"/>
      <c r="C3" s="639"/>
      <c r="D3" s="639"/>
      <c r="E3" s="639"/>
      <c r="F3" s="639"/>
    </row>
    <row r="4" s="179" customFormat="1" ht="15"/>
    <row r="5" spans="1:23" s="179" customFormat="1" ht="15.75" thickBot="1">
      <c r="A5" s="274" t="s">
        <v>113</v>
      </c>
      <c r="F5" s="189" t="s">
        <v>60</v>
      </c>
      <c r="W5" s="275"/>
    </row>
    <row r="6" spans="1:6" s="179" customFormat="1" ht="21.75" customHeight="1">
      <c r="A6" s="640" t="s">
        <v>164</v>
      </c>
      <c r="B6" s="642" t="s">
        <v>341</v>
      </c>
      <c r="C6" s="642" t="s">
        <v>342</v>
      </c>
      <c r="D6" s="420"/>
      <c r="E6" s="645" t="s">
        <v>343</v>
      </c>
      <c r="F6" s="637" t="s">
        <v>78</v>
      </c>
    </row>
    <row r="7" spans="1:6" s="179" customFormat="1" ht="13.5" customHeight="1">
      <c r="A7" s="641"/>
      <c r="B7" s="643"/>
      <c r="C7" s="643"/>
      <c r="D7" s="648" t="s">
        <v>344</v>
      </c>
      <c r="E7" s="646"/>
      <c r="F7" s="638"/>
    </row>
    <row r="8" spans="1:6" s="179" customFormat="1" ht="13.5" customHeight="1">
      <c r="A8" s="641"/>
      <c r="B8" s="643"/>
      <c r="C8" s="643"/>
      <c r="D8" s="649"/>
      <c r="E8" s="646"/>
      <c r="F8" s="638"/>
    </row>
    <row r="9" spans="1:6" s="179" customFormat="1" ht="18" customHeight="1">
      <c r="A9" s="641"/>
      <c r="B9" s="643"/>
      <c r="C9" s="644"/>
      <c r="D9" s="650"/>
      <c r="E9" s="647"/>
      <c r="F9" s="638"/>
    </row>
    <row r="10" spans="1:6" s="187" customFormat="1" ht="39.75" customHeight="1">
      <c r="A10" s="185">
        <v>2015</v>
      </c>
      <c r="B10" s="555">
        <v>59</v>
      </c>
      <c r="C10" s="421">
        <v>0</v>
      </c>
      <c r="D10" s="422">
        <v>0</v>
      </c>
      <c r="E10" s="423">
        <v>0</v>
      </c>
      <c r="F10" s="185">
        <v>2015</v>
      </c>
    </row>
    <row r="11" spans="1:6" s="187" customFormat="1" ht="39.75" customHeight="1">
      <c r="A11" s="185">
        <v>2016</v>
      </c>
      <c r="B11" s="556">
        <v>59</v>
      </c>
      <c r="C11" s="421">
        <v>0</v>
      </c>
      <c r="D11" s="422">
        <v>0</v>
      </c>
      <c r="E11" s="423">
        <v>0</v>
      </c>
      <c r="F11" s="185">
        <v>2016</v>
      </c>
    </row>
    <row r="12" spans="1:6" s="187" customFormat="1" ht="39.75" customHeight="1">
      <c r="A12" s="185">
        <v>2017</v>
      </c>
      <c r="B12" s="556">
        <v>59</v>
      </c>
      <c r="C12" s="421">
        <v>0</v>
      </c>
      <c r="D12" s="422">
        <v>0</v>
      </c>
      <c r="E12" s="423">
        <v>0</v>
      </c>
      <c r="F12" s="185">
        <v>2017</v>
      </c>
    </row>
    <row r="13" spans="1:6" s="187" customFormat="1" ht="39.75" customHeight="1">
      <c r="A13" s="185">
        <v>2018</v>
      </c>
      <c r="B13" s="556">
        <v>59</v>
      </c>
      <c r="C13" s="421">
        <v>0</v>
      </c>
      <c r="D13" s="422">
        <v>0</v>
      </c>
      <c r="E13" s="423">
        <v>0</v>
      </c>
      <c r="F13" s="185">
        <v>2018</v>
      </c>
    </row>
    <row r="14" spans="1:6" s="186" customFormat="1" ht="39.75" customHeight="1" thickBot="1">
      <c r="A14" s="424">
        <v>2019</v>
      </c>
      <c r="B14" s="744">
        <v>55</v>
      </c>
      <c r="C14" s="425">
        <v>0</v>
      </c>
      <c r="D14" s="426">
        <v>0</v>
      </c>
      <c r="E14" s="427">
        <v>0</v>
      </c>
      <c r="F14" s="424">
        <v>2019</v>
      </c>
    </row>
    <row r="15" spans="1:5" s="179" customFormat="1" ht="6.75" customHeight="1">
      <c r="A15" s="190"/>
      <c r="B15" s="143"/>
      <c r="C15" s="143"/>
      <c r="D15" s="59"/>
      <c r="E15" s="143"/>
    </row>
    <row r="16" spans="1:4" s="179" customFormat="1" ht="15">
      <c r="A16" s="191" t="s">
        <v>345</v>
      </c>
      <c r="D16" s="52"/>
    </row>
    <row r="17" spans="1:4" s="179" customFormat="1" ht="15">
      <c r="A17" s="274" t="s">
        <v>127</v>
      </c>
      <c r="D17" s="52" t="s">
        <v>126</v>
      </c>
    </row>
    <row r="18" s="179" customFormat="1" ht="15"/>
    <row r="19" s="179" customFormat="1" ht="15"/>
    <row r="20" s="179" customFormat="1" ht="15"/>
    <row r="21" s="179" customFormat="1" ht="15"/>
    <row r="22" s="179" customFormat="1" ht="15"/>
    <row r="23" s="179" customFormat="1" ht="15"/>
    <row r="24" s="179" customFormat="1" ht="15"/>
    <row r="25" s="179" customFormat="1" ht="15"/>
    <row r="26" s="179" customFormat="1" ht="15"/>
    <row r="27" s="179" customFormat="1" ht="15"/>
    <row r="28" s="179" customFormat="1" ht="15"/>
    <row r="29" s="179" customFormat="1" ht="15"/>
    <row r="30" s="179" customFormat="1" ht="15"/>
    <row r="31" s="179" customFormat="1" ht="15"/>
    <row r="32" s="179" customFormat="1" ht="15"/>
    <row r="33" s="179" customFormat="1" ht="15"/>
    <row r="34" s="179" customFormat="1" ht="15"/>
    <row r="35" s="179" customFormat="1" ht="15"/>
    <row r="36" s="179" customFormat="1" ht="15"/>
    <row r="37" s="179" customFormat="1" ht="15"/>
    <row r="38" s="179" customFormat="1" ht="15"/>
    <row r="39" s="179" customFormat="1" ht="15"/>
    <row r="40" s="179" customFormat="1" ht="15"/>
    <row r="41" s="179" customFormat="1" ht="15"/>
    <row r="42" s="179" customFormat="1" ht="15"/>
    <row r="43" s="179" customFormat="1" ht="15"/>
    <row r="44" s="179" customFormat="1" ht="15"/>
    <row r="45" s="179" customFormat="1" ht="15"/>
    <row r="46" s="179" customFormat="1" ht="15"/>
    <row r="47" s="179" customFormat="1" ht="15"/>
    <row r="48" s="179" customFormat="1" ht="15"/>
    <row r="49" s="179" customFormat="1" ht="15"/>
  </sheetData>
  <sheetProtection/>
  <mergeCells count="7">
    <mergeCell ref="F6:F9"/>
    <mergeCell ref="A3:F3"/>
    <mergeCell ref="A6:A9"/>
    <mergeCell ref="B6:B9"/>
    <mergeCell ref="C6:C9"/>
    <mergeCell ref="E6:E9"/>
    <mergeCell ref="D7:D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L17"/>
  <sheetViews>
    <sheetView zoomScalePageLayoutView="0" workbookViewId="0" topLeftCell="A1">
      <selection activeCell="A4" sqref="A4"/>
    </sheetView>
  </sheetViews>
  <sheetFormatPr defaultColWidth="8.88671875" defaultRowHeight="13.5"/>
  <cols>
    <col min="1" max="1" width="6.88671875" style="273" customWidth="1"/>
    <col min="2" max="2" width="6.5546875" style="273" customWidth="1"/>
    <col min="3" max="3" width="6.88671875" style="273" customWidth="1"/>
    <col min="4" max="4" width="6.5546875" style="273" customWidth="1"/>
    <col min="5" max="5" width="6.88671875" style="273" customWidth="1"/>
    <col min="6" max="6" width="6.5546875" style="273" customWidth="1"/>
    <col min="7" max="7" width="6.88671875" style="273" customWidth="1"/>
    <col min="8" max="8" width="6.5546875" style="273" customWidth="1"/>
    <col min="9" max="9" width="6.88671875" style="273" customWidth="1"/>
    <col min="10" max="10" width="6.5546875" style="273" customWidth="1"/>
    <col min="11" max="11" width="6.88671875" style="273" customWidth="1"/>
    <col min="12" max="12" width="7.77734375" style="273" customWidth="1"/>
    <col min="13" max="16384" width="8.88671875" style="273" customWidth="1"/>
  </cols>
  <sheetData>
    <row r="1" spans="1:12" s="182" customFormat="1" ht="11.25">
      <c r="A1" s="26" t="s">
        <v>115</v>
      </c>
      <c r="L1" s="27" t="s">
        <v>37</v>
      </c>
    </row>
    <row r="2" spans="1:12" s="179" customFormat="1" ht="15">
      <c r="A2" s="57"/>
      <c r="L2" s="58"/>
    </row>
    <row r="3" spans="1:11" s="179" customFormat="1" ht="27" customHeight="1">
      <c r="A3" s="639" t="s">
        <v>445</v>
      </c>
      <c r="B3" s="639"/>
      <c r="C3" s="639"/>
      <c r="D3" s="639"/>
      <c r="E3" s="639"/>
      <c r="F3" s="639"/>
      <c r="G3" s="639"/>
      <c r="H3" s="639"/>
      <c r="I3" s="639"/>
      <c r="J3" s="639"/>
      <c r="K3" s="639"/>
    </row>
    <row r="4" s="179" customFormat="1" ht="15" customHeight="1">
      <c r="A4" s="271"/>
    </row>
    <row r="5" spans="1:12" s="179" customFormat="1" ht="15.75" thickBot="1">
      <c r="A5" s="272" t="s">
        <v>112</v>
      </c>
      <c r="I5" s="183"/>
      <c r="K5" s="183"/>
      <c r="L5" s="184" t="s">
        <v>59</v>
      </c>
    </row>
    <row r="6" spans="1:12" s="179" customFormat="1" ht="29.25" customHeight="1">
      <c r="A6" s="640" t="s">
        <v>165</v>
      </c>
      <c r="B6" s="655" t="s">
        <v>346</v>
      </c>
      <c r="C6" s="655"/>
      <c r="D6" s="655" t="s">
        <v>347</v>
      </c>
      <c r="E6" s="655"/>
      <c r="F6" s="655" t="s">
        <v>348</v>
      </c>
      <c r="G6" s="655"/>
      <c r="H6" s="655" t="s">
        <v>349</v>
      </c>
      <c r="I6" s="655"/>
      <c r="J6" s="657" t="s">
        <v>350</v>
      </c>
      <c r="K6" s="657"/>
      <c r="L6" s="652" t="s">
        <v>78</v>
      </c>
    </row>
    <row r="7" spans="1:12" s="179" customFormat="1" ht="27.75" customHeight="1">
      <c r="A7" s="641"/>
      <c r="B7" s="656"/>
      <c r="C7" s="656"/>
      <c r="D7" s="656"/>
      <c r="E7" s="656"/>
      <c r="F7" s="656"/>
      <c r="G7" s="656"/>
      <c r="H7" s="656"/>
      <c r="I7" s="656"/>
      <c r="J7" s="658"/>
      <c r="K7" s="658"/>
      <c r="L7" s="653"/>
    </row>
    <row r="8" spans="1:12" s="179" customFormat="1" ht="18" customHeight="1">
      <c r="A8" s="641"/>
      <c r="B8" s="651" t="s">
        <v>351</v>
      </c>
      <c r="C8" s="651" t="s">
        <v>352</v>
      </c>
      <c r="D8" s="651" t="s">
        <v>351</v>
      </c>
      <c r="E8" s="651" t="s">
        <v>352</v>
      </c>
      <c r="F8" s="651" t="s">
        <v>351</v>
      </c>
      <c r="G8" s="651" t="s">
        <v>352</v>
      </c>
      <c r="H8" s="651" t="s">
        <v>351</v>
      </c>
      <c r="I8" s="651" t="s">
        <v>352</v>
      </c>
      <c r="J8" s="651" t="s">
        <v>351</v>
      </c>
      <c r="K8" s="651" t="s">
        <v>352</v>
      </c>
      <c r="L8" s="653"/>
    </row>
    <row r="9" spans="1:12" s="179" customFormat="1" ht="30" customHeight="1">
      <c r="A9" s="641"/>
      <c r="B9" s="651"/>
      <c r="C9" s="651"/>
      <c r="D9" s="651"/>
      <c r="E9" s="651"/>
      <c r="F9" s="651"/>
      <c r="G9" s="651"/>
      <c r="H9" s="651"/>
      <c r="I9" s="651"/>
      <c r="J9" s="651"/>
      <c r="K9" s="651"/>
      <c r="L9" s="654"/>
    </row>
    <row r="10" spans="1:12" s="179" customFormat="1" ht="27.75" customHeight="1">
      <c r="A10" s="428">
        <v>2015</v>
      </c>
      <c r="B10" s="429">
        <v>2</v>
      </c>
      <c r="C10" s="422">
        <v>30.26</v>
      </c>
      <c r="D10" s="422">
        <v>1</v>
      </c>
      <c r="E10" s="422">
        <v>28.26</v>
      </c>
      <c r="F10" s="422">
        <v>1</v>
      </c>
      <c r="G10" s="422">
        <v>2</v>
      </c>
      <c r="H10" s="422">
        <v>0</v>
      </c>
      <c r="I10" s="422">
        <v>0</v>
      </c>
      <c r="J10" s="422">
        <v>0</v>
      </c>
      <c r="K10" s="430">
        <v>0</v>
      </c>
      <c r="L10" s="185">
        <v>2015</v>
      </c>
    </row>
    <row r="11" spans="1:12" s="179" customFormat="1" ht="27.75" customHeight="1">
      <c r="A11" s="428">
        <v>2016</v>
      </c>
      <c r="B11" s="429">
        <v>29</v>
      </c>
      <c r="C11" s="422">
        <v>45</v>
      </c>
      <c r="D11" s="422">
        <v>11</v>
      </c>
      <c r="E11" s="422">
        <v>23</v>
      </c>
      <c r="F11" s="422">
        <v>18</v>
      </c>
      <c r="G11" s="422">
        <v>22</v>
      </c>
      <c r="H11" s="422">
        <v>0</v>
      </c>
      <c r="I11" s="422">
        <v>0</v>
      </c>
      <c r="J11" s="422">
        <v>0</v>
      </c>
      <c r="K11" s="430">
        <v>0</v>
      </c>
      <c r="L11" s="185">
        <v>2016</v>
      </c>
    </row>
    <row r="12" spans="1:12" s="179" customFormat="1" ht="27.75" customHeight="1">
      <c r="A12" s="428">
        <v>2017</v>
      </c>
      <c r="B12" s="429">
        <v>29</v>
      </c>
      <c r="C12" s="422">
        <v>45</v>
      </c>
      <c r="D12" s="422">
        <v>11</v>
      </c>
      <c r="E12" s="422">
        <v>23</v>
      </c>
      <c r="F12" s="422">
        <v>18</v>
      </c>
      <c r="G12" s="422">
        <v>22</v>
      </c>
      <c r="H12" s="422">
        <v>0</v>
      </c>
      <c r="I12" s="422">
        <v>0</v>
      </c>
      <c r="J12" s="422">
        <v>0</v>
      </c>
      <c r="K12" s="430">
        <v>0</v>
      </c>
      <c r="L12" s="185">
        <v>2017</v>
      </c>
    </row>
    <row r="13" spans="1:12" s="179" customFormat="1" ht="27.75" customHeight="1">
      <c r="A13" s="428">
        <v>2018</v>
      </c>
      <c r="B13" s="429">
        <v>29</v>
      </c>
      <c r="C13" s="422">
        <v>45</v>
      </c>
      <c r="D13" s="422">
        <v>11</v>
      </c>
      <c r="E13" s="422">
        <v>23</v>
      </c>
      <c r="F13" s="422">
        <v>18</v>
      </c>
      <c r="G13" s="422">
        <v>22</v>
      </c>
      <c r="H13" s="422">
        <v>0</v>
      </c>
      <c r="I13" s="422">
        <v>0</v>
      </c>
      <c r="J13" s="422">
        <v>0</v>
      </c>
      <c r="K13" s="430">
        <v>0</v>
      </c>
      <c r="L13" s="185">
        <v>2018</v>
      </c>
    </row>
    <row r="14" spans="1:12" s="186" customFormat="1" ht="27.75" customHeight="1" thickBot="1">
      <c r="A14" s="431">
        <v>2019</v>
      </c>
      <c r="B14" s="432">
        <f>D14+F14+J14</f>
        <v>31</v>
      </c>
      <c r="C14" s="426">
        <f>E14+G14+K14</f>
        <v>52</v>
      </c>
      <c r="D14" s="426">
        <v>13</v>
      </c>
      <c r="E14" s="426">
        <v>30</v>
      </c>
      <c r="F14" s="426">
        <v>18</v>
      </c>
      <c r="G14" s="426">
        <v>22</v>
      </c>
      <c r="H14" s="433">
        <v>0</v>
      </c>
      <c r="I14" s="433">
        <v>0</v>
      </c>
      <c r="J14" s="433">
        <v>0</v>
      </c>
      <c r="K14" s="434">
        <v>0</v>
      </c>
      <c r="L14" s="424">
        <v>2019</v>
      </c>
    </row>
    <row r="15" spans="1:12" s="179" customFormat="1" ht="4.5" customHeight="1">
      <c r="A15" s="185"/>
      <c r="B15" s="59"/>
      <c r="C15" s="59"/>
      <c r="D15" s="59"/>
      <c r="E15" s="59"/>
      <c r="F15" s="59"/>
      <c r="G15" s="59"/>
      <c r="H15" s="59"/>
      <c r="I15" s="59"/>
      <c r="J15" s="59"/>
      <c r="K15" s="59"/>
      <c r="L15" s="187"/>
    </row>
    <row r="16" spans="1:8" s="179" customFormat="1" ht="15">
      <c r="A16" s="179" t="s">
        <v>166</v>
      </c>
      <c r="H16" s="179" t="s">
        <v>167</v>
      </c>
    </row>
    <row r="17" spans="1:8" s="179" customFormat="1" ht="15">
      <c r="A17" s="272" t="s">
        <v>124</v>
      </c>
      <c r="H17" s="179" t="s">
        <v>168</v>
      </c>
    </row>
    <row r="18" s="179" customFormat="1" ht="15"/>
    <row r="19" s="179" customFormat="1" ht="15"/>
    <row r="20" s="179" customFormat="1" ht="15"/>
    <row r="21" s="179" customFormat="1" ht="15"/>
    <row r="22" s="179" customFormat="1" ht="15"/>
    <row r="23" s="179" customFormat="1" ht="15"/>
    <row r="24" s="179" customFormat="1" ht="15"/>
    <row r="25" s="179" customFormat="1" ht="15"/>
    <row r="26" s="179" customFormat="1" ht="15"/>
    <row r="27" s="179" customFormat="1" ht="15"/>
    <row r="28" s="179" customFormat="1" ht="15"/>
    <row r="29" s="179" customFormat="1" ht="15"/>
    <row r="30" s="179" customFormat="1" ht="15"/>
    <row r="31" s="179" customFormat="1" ht="15"/>
    <row r="32" s="179" customFormat="1" ht="15"/>
    <row r="33" s="179" customFormat="1" ht="15"/>
    <row r="34" s="179" customFormat="1" ht="15"/>
    <row r="35" s="179" customFormat="1" ht="15"/>
    <row r="36" s="179" customFormat="1" ht="15"/>
    <row r="37" s="179" customFormat="1" ht="15"/>
    <row r="38" s="179" customFormat="1" ht="15"/>
    <row r="39" s="179" customFormat="1" ht="15"/>
    <row r="40" s="179" customFormat="1" ht="15"/>
    <row r="41" s="179" customFormat="1" ht="15"/>
    <row r="42" s="179" customFormat="1" ht="15"/>
    <row r="43" s="179" customFormat="1" ht="15"/>
    <row r="44" s="179" customFormat="1" ht="15"/>
    <row r="45" s="179" customFormat="1" ht="15"/>
    <row r="46" s="179" customFormat="1" ht="15"/>
    <row r="47" s="179" customFormat="1" ht="15"/>
    <row r="48" s="179" customFormat="1" ht="15"/>
    <row r="49" s="179" customFormat="1" ht="15"/>
  </sheetData>
  <sheetProtection/>
  <mergeCells count="18">
    <mergeCell ref="C8:C9"/>
    <mergeCell ref="D8:D9"/>
    <mergeCell ref="E8:E9"/>
    <mergeCell ref="H6:I7"/>
    <mergeCell ref="H8:H9"/>
    <mergeCell ref="I8:I9"/>
    <mergeCell ref="F8:F9"/>
    <mergeCell ref="G8:G9"/>
    <mergeCell ref="J8:J9"/>
    <mergeCell ref="K8:K9"/>
    <mergeCell ref="A3:K3"/>
    <mergeCell ref="L6:L9"/>
    <mergeCell ref="A6:A9"/>
    <mergeCell ref="B6:C7"/>
    <mergeCell ref="D6:E7"/>
    <mergeCell ref="F6:G7"/>
    <mergeCell ref="J6:K7"/>
    <mergeCell ref="B8:B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N44"/>
  <sheetViews>
    <sheetView zoomScale="115" zoomScaleNormal="115" zoomScalePageLayoutView="0" workbookViewId="0" topLeftCell="A1">
      <selection activeCell="J45" sqref="J45"/>
    </sheetView>
  </sheetViews>
  <sheetFormatPr defaultColWidth="7.99609375" defaultRowHeight="13.5"/>
  <cols>
    <col min="1" max="1" width="8.10546875" style="1" customWidth="1"/>
    <col min="2" max="13" width="9.3359375" style="1" customWidth="1"/>
    <col min="14" max="14" width="9.21484375" style="1" customWidth="1"/>
    <col min="15" max="15" width="0.671875" style="7" customWidth="1"/>
    <col min="16" max="16384" width="7.99609375" style="7" customWidth="1"/>
  </cols>
  <sheetData>
    <row r="1" spans="1:14" s="38" customFormat="1" ht="11.25">
      <c r="A1" s="22" t="s">
        <v>114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7" t="s">
        <v>32</v>
      </c>
    </row>
    <row r="2" spans="1:14" s="101" customFormat="1" ht="12">
      <c r="A2" s="99"/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s="136" customFormat="1" ht="22.5">
      <c r="A3" s="135" t="s">
        <v>169</v>
      </c>
      <c r="B3" s="135"/>
      <c r="C3" s="135"/>
      <c r="D3" s="135"/>
      <c r="E3" s="135"/>
      <c r="F3" s="135"/>
      <c r="G3" s="135"/>
      <c r="H3" s="135" t="s">
        <v>170</v>
      </c>
      <c r="I3" s="135"/>
      <c r="J3" s="135"/>
      <c r="K3" s="135"/>
      <c r="L3" s="135"/>
      <c r="M3" s="135"/>
      <c r="N3" s="135"/>
    </row>
    <row r="4" spans="1:14" s="105" customFormat="1" ht="12">
      <c r="A4" s="102"/>
      <c r="B4" s="103"/>
      <c r="C4" s="103"/>
      <c r="D4" s="103"/>
      <c r="E4" s="103"/>
      <c r="F4" s="103"/>
      <c r="G4" s="103"/>
      <c r="H4" s="104"/>
      <c r="I4" s="104"/>
      <c r="J4" s="104"/>
      <c r="K4" s="104"/>
      <c r="L4" s="104"/>
      <c r="M4" s="104"/>
      <c r="N4" s="104"/>
    </row>
    <row r="5" spans="1:14" s="137" customFormat="1" ht="15.75" thickBot="1">
      <c r="A5" s="137" t="s">
        <v>353</v>
      </c>
      <c r="N5" s="262" t="s">
        <v>171</v>
      </c>
    </row>
    <row r="6" spans="1:14" s="137" customFormat="1" ht="20.25" customHeight="1">
      <c r="A6" s="661" t="s">
        <v>173</v>
      </c>
      <c r="B6" s="435" t="s">
        <v>354</v>
      </c>
      <c r="C6" s="436"/>
      <c r="D6" s="437" t="s">
        <v>355</v>
      </c>
      <c r="E6" s="437"/>
      <c r="F6" s="437"/>
      <c r="G6" s="438"/>
      <c r="H6" s="437" t="s">
        <v>356</v>
      </c>
      <c r="I6" s="437"/>
      <c r="J6" s="437"/>
      <c r="K6" s="438"/>
      <c r="L6" s="439" t="s">
        <v>357</v>
      </c>
      <c r="M6" s="438"/>
      <c r="N6" s="665" t="s">
        <v>1</v>
      </c>
    </row>
    <row r="7" spans="1:14" s="137" customFormat="1" ht="20.25" customHeight="1">
      <c r="A7" s="662"/>
      <c r="B7" s="440" t="s">
        <v>85</v>
      </c>
      <c r="C7" s="441"/>
      <c r="D7" s="440" t="s">
        <v>358</v>
      </c>
      <c r="E7" s="442"/>
      <c r="F7" s="440" t="s">
        <v>359</v>
      </c>
      <c r="G7" s="442"/>
      <c r="H7" s="440" t="s">
        <v>360</v>
      </c>
      <c r="I7" s="442"/>
      <c r="J7" s="440" t="s">
        <v>361</v>
      </c>
      <c r="K7" s="441"/>
      <c r="L7" s="659" t="s">
        <v>86</v>
      </c>
      <c r="M7" s="660"/>
      <c r="N7" s="666"/>
    </row>
    <row r="8" spans="1:14" s="137" customFormat="1" ht="16.5" customHeight="1">
      <c r="A8" s="663"/>
      <c r="B8" s="443" t="s">
        <v>362</v>
      </c>
      <c r="C8" s="444" t="s">
        <v>174</v>
      </c>
      <c r="D8" s="443" t="s">
        <v>363</v>
      </c>
      <c r="E8" s="444" t="s">
        <v>174</v>
      </c>
      <c r="F8" s="443" t="s">
        <v>362</v>
      </c>
      <c r="G8" s="444" t="s">
        <v>174</v>
      </c>
      <c r="H8" s="443" t="s">
        <v>362</v>
      </c>
      <c r="I8" s="444" t="s">
        <v>174</v>
      </c>
      <c r="J8" s="443" t="s">
        <v>362</v>
      </c>
      <c r="K8" s="444" t="s">
        <v>174</v>
      </c>
      <c r="L8" s="443" t="s">
        <v>362</v>
      </c>
      <c r="M8" s="444" t="s">
        <v>174</v>
      </c>
      <c r="N8" s="667"/>
    </row>
    <row r="9" spans="1:14" s="137" customFormat="1" ht="12.75" customHeight="1">
      <c r="A9" s="664"/>
      <c r="B9" s="440" t="s">
        <v>26</v>
      </c>
      <c r="C9" s="445" t="s">
        <v>172</v>
      </c>
      <c r="D9" s="440" t="s">
        <v>26</v>
      </c>
      <c r="E9" s="445" t="s">
        <v>172</v>
      </c>
      <c r="F9" s="440" t="s">
        <v>26</v>
      </c>
      <c r="G9" s="445" t="s">
        <v>172</v>
      </c>
      <c r="H9" s="440" t="s">
        <v>26</v>
      </c>
      <c r="I9" s="445" t="s">
        <v>172</v>
      </c>
      <c r="J9" s="440" t="s">
        <v>26</v>
      </c>
      <c r="K9" s="445" t="s">
        <v>172</v>
      </c>
      <c r="L9" s="440" t="s">
        <v>26</v>
      </c>
      <c r="M9" s="445" t="s">
        <v>172</v>
      </c>
      <c r="N9" s="668"/>
    </row>
    <row r="10" spans="1:14" s="137" customFormat="1" ht="26.25" customHeight="1">
      <c r="A10" s="446">
        <v>2015</v>
      </c>
      <c r="B10" s="365">
        <v>1876</v>
      </c>
      <c r="C10" s="365">
        <v>24230</v>
      </c>
      <c r="D10" s="365">
        <v>4</v>
      </c>
      <c r="E10" s="365">
        <v>118</v>
      </c>
      <c r="F10" s="365">
        <v>0</v>
      </c>
      <c r="G10" s="365">
        <v>0</v>
      </c>
      <c r="H10" s="365">
        <v>100</v>
      </c>
      <c r="I10" s="365">
        <v>7543</v>
      </c>
      <c r="J10" s="365">
        <v>22</v>
      </c>
      <c r="K10" s="365">
        <v>1103</v>
      </c>
      <c r="L10" s="365">
        <v>1750</v>
      </c>
      <c r="M10" s="365">
        <v>15466</v>
      </c>
      <c r="N10" s="447">
        <v>2015</v>
      </c>
    </row>
    <row r="11" spans="1:14" s="137" customFormat="1" ht="26.25" customHeight="1">
      <c r="A11" s="446">
        <v>2016</v>
      </c>
      <c r="B11" s="365">
        <v>2047</v>
      </c>
      <c r="C11" s="365">
        <v>25868</v>
      </c>
      <c r="D11" s="365">
        <v>4</v>
      </c>
      <c r="E11" s="365">
        <v>118</v>
      </c>
      <c r="F11" s="365">
        <v>0</v>
      </c>
      <c r="G11" s="365">
        <v>0</v>
      </c>
      <c r="H11" s="365">
        <v>101</v>
      </c>
      <c r="I11" s="365">
        <v>7559</v>
      </c>
      <c r="J11" s="365">
        <v>22</v>
      </c>
      <c r="K11" s="365">
        <v>1103</v>
      </c>
      <c r="L11" s="365">
        <v>1920</v>
      </c>
      <c r="M11" s="365">
        <v>17088</v>
      </c>
      <c r="N11" s="447">
        <v>2016</v>
      </c>
    </row>
    <row r="12" spans="1:14" s="137" customFormat="1" ht="26.25" customHeight="1">
      <c r="A12" s="446">
        <v>2017</v>
      </c>
      <c r="B12" s="365">
        <v>2228</v>
      </c>
      <c r="C12" s="365">
        <v>32806</v>
      </c>
      <c r="D12" s="365">
        <v>4</v>
      </c>
      <c r="E12" s="365">
        <v>98</v>
      </c>
      <c r="F12" s="365">
        <v>0</v>
      </c>
      <c r="G12" s="365">
        <v>0</v>
      </c>
      <c r="H12" s="365">
        <v>103</v>
      </c>
      <c r="I12" s="365">
        <v>7616</v>
      </c>
      <c r="J12" s="365">
        <v>16</v>
      </c>
      <c r="K12" s="365">
        <v>631</v>
      </c>
      <c r="L12" s="365">
        <v>2105</v>
      </c>
      <c r="M12" s="365">
        <v>24461</v>
      </c>
      <c r="N12" s="447">
        <v>2017</v>
      </c>
    </row>
    <row r="13" spans="1:14" s="137" customFormat="1" ht="26.25" customHeight="1">
      <c r="A13" s="446" t="s">
        <v>133</v>
      </c>
      <c r="B13" s="365">
        <v>2315</v>
      </c>
      <c r="C13" s="365">
        <v>40980</v>
      </c>
      <c r="D13" s="365">
        <v>4</v>
      </c>
      <c r="E13" s="365">
        <v>98</v>
      </c>
      <c r="F13" s="365" t="s">
        <v>134</v>
      </c>
      <c r="G13" s="365" t="s">
        <v>134</v>
      </c>
      <c r="H13" s="365">
        <v>106</v>
      </c>
      <c r="I13" s="365">
        <v>7695</v>
      </c>
      <c r="J13" s="365">
        <v>16</v>
      </c>
      <c r="K13" s="365">
        <v>631</v>
      </c>
      <c r="L13" s="365">
        <v>2189</v>
      </c>
      <c r="M13" s="365">
        <v>33081</v>
      </c>
      <c r="N13" s="447">
        <v>2018</v>
      </c>
    </row>
    <row r="14" spans="1:14" s="269" customFormat="1" ht="26.25" customHeight="1">
      <c r="A14" s="448">
        <v>2019</v>
      </c>
      <c r="B14" s="283">
        <f>SUM(D14,F14,H14,J14,L14)</f>
        <v>2408</v>
      </c>
      <c r="C14" s="283">
        <f>SUM(E14,G14,I14,K14,M14)</f>
        <v>43459</v>
      </c>
      <c r="D14" s="283">
        <v>4</v>
      </c>
      <c r="E14" s="283">
        <v>96</v>
      </c>
      <c r="F14" s="283">
        <v>0</v>
      </c>
      <c r="G14" s="283">
        <v>0</v>
      </c>
      <c r="H14" s="283">
        <v>109</v>
      </c>
      <c r="I14" s="283">
        <v>7745</v>
      </c>
      <c r="J14" s="283">
        <v>16</v>
      </c>
      <c r="K14" s="283">
        <v>631</v>
      </c>
      <c r="L14" s="283">
        <v>2279</v>
      </c>
      <c r="M14" s="283">
        <v>34987</v>
      </c>
      <c r="N14" s="449">
        <v>2019</v>
      </c>
    </row>
    <row r="15" spans="1:14" s="107" customFormat="1" ht="26.25" customHeight="1" hidden="1">
      <c r="A15" s="106"/>
      <c r="B15" s="263" t="s">
        <v>28</v>
      </c>
      <c r="C15" s="263" t="s">
        <v>28</v>
      </c>
      <c r="D15" s="263" t="s">
        <v>28</v>
      </c>
      <c r="E15" s="263" t="s">
        <v>28</v>
      </c>
      <c r="F15" s="263" t="s">
        <v>28</v>
      </c>
      <c r="G15" s="263" t="s">
        <v>28</v>
      </c>
      <c r="H15" s="263" t="s">
        <v>28</v>
      </c>
      <c r="I15" s="263" t="s">
        <v>28</v>
      </c>
      <c r="J15" s="263" t="s">
        <v>28</v>
      </c>
      <c r="K15" s="263" t="s">
        <v>28</v>
      </c>
      <c r="L15" s="263" t="s">
        <v>28</v>
      </c>
      <c r="M15" s="263" t="s">
        <v>28</v>
      </c>
      <c r="N15" s="138"/>
    </row>
    <row r="16" spans="1:14" s="107" customFormat="1" ht="26.25" customHeight="1" hidden="1">
      <c r="A16" s="106"/>
      <c r="B16" s="263" t="s">
        <v>28</v>
      </c>
      <c r="C16" s="263" t="s">
        <v>28</v>
      </c>
      <c r="D16" s="263" t="s">
        <v>28</v>
      </c>
      <c r="E16" s="263" t="s">
        <v>28</v>
      </c>
      <c r="F16" s="263" t="s">
        <v>28</v>
      </c>
      <c r="G16" s="263" t="s">
        <v>28</v>
      </c>
      <c r="H16" s="263" t="s">
        <v>28</v>
      </c>
      <c r="I16" s="263" t="s">
        <v>28</v>
      </c>
      <c r="J16" s="263" t="s">
        <v>28</v>
      </c>
      <c r="K16" s="263" t="s">
        <v>28</v>
      </c>
      <c r="L16" s="263" t="s">
        <v>28</v>
      </c>
      <c r="M16" s="263" t="s">
        <v>28</v>
      </c>
      <c r="N16" s="138"/>
    </row>
    <row r="17" spans="1:14" s="107" customFormat="1" ht="26.25" customHeight="1" hidden="1">
      <c r="A17" s="106"/>
      <c r="B17" s="263" t="s">
        <v>28</v>
      </c>
      <c r="C17" s="263" t="s">
        <v>28</v>
      </c>
      <c r="D17" s="263" t="s">
        <v>28</v>
      </c>
      <c r="E17" s="263" t="s">
        <v>28</v>
      </c>
      <c r="F17" s="263" t="s">
        <v>28</v>
      </c>
      <c r="G17" s="263" t="s">
        <v>28</v>
      </c>
      <c r="H17" s="263" t="s">
        <v>28</v>
      </c>
      <c r="I17" s="263" t="s">
        <v>28</v>
      </c>
      <c r="J17" s="263" t="s">
        <v>28</v>
      </c>
      <c r="K17" s="263" t="s">
        <v>28</v>
      </c>
      <c r="L17" s="263" t="s">
        <v>28</v>
      </c>
      <c r="M17" s="263" t="s">
        <v>28</v>
      </c>
      <c r="N17" s="138"/>
    </row>
    <row r="18" spans="1:14" s="107" customFormat="1" ht="26.25" customHeight="1" hidden="1">
      <c r="A18" s="106"/>
      <c r="B18" s="263" t="s">
        <v>28</v>
      </c>
      <c r="C18" s="263" t="s">
        <v>28</v>
      </c>
      <c r="D18" s="263" t="s">
        <v>28</v>
      </c>
      <c r="E18" s="263" t="s">
        <v>28</v>
      </c>
      <c r="F18" s="263" t="s">
        <v>28</v>
      </c>
      <c r="G18" s="263" t="s">
        <v>28</v>
      </c>
      <c r="H18" s="263" t="s">
        <v>28</v>
      </c>
      <c r="I18" s="263" t="s">
        <v>28</v>
      </c>
      <c r="J18" s="263" t="s">
        <v>28</v>
      </c>
      <c r="K18" s="263" t="s">
        <v>28</v>
      </c>
      <c r="L18" s="263" t="s">
        <v>28</v>
      </c>
      <c r="M18" s="263" t="s">
        <v>28</v>
      </c>
      <c r="N18" s="138"/>
    </row>
    <row r="19" spans="1:14" s="107" customFormat="1" ht="26.25" customHeight="1" hidden="1">
      <c r="A19" s="106"/>
      <c r="B19" s="263" t="s">
        <v>28</v>
      </c>
      <c r="C19" s="263" t="s">
        <v>28</v>
      </c>
      <c r="D19" s="263" t="s">
        <v>28</v>
      </c>
      <c r="E19" s="263" t="s">
        <v>28</v>
      </c>
      <c r="F19" s="263" t="s">
        <v>28</v>
      </c>
      <c r="G19" s="263" t="s">
        <v>28</v>
      </c>
      <c r="H19" s="263" t="s">
        <v>28</v>
      </c>
      <c r="I19" s="263" t="s">
        <v>28</v>
      </c>
      <c r="J19" s="263" t="s">
        <v>28</v>
      </c>
      <c r="K19" s="263" t="s">
        <v>28</v>
      </c>
      <c r="L19" s="263" t="s">
        <v>28</v>
      </c>
      <c r="M19" s="263" t="s">
        <v>28</v>
      </c>
      <c r="N19" s="138"/>
    </row>
    <row r="20" spans="1:14" s="107" customFormat="1" ht="26.25" customHeight="1" hidden="1">
      <c r="A20" s="106"/>
      <c r="B20" s="263" t="s">
        <v>28</v>
      </c>
      <c r="C20" s="263" t="s">
        <v>28</v>
      </c>
      <c r="D20" s="263" t="s">
        <v>28</v>
      </c>
      <c r="E20" s="263" t="s">
        <v>28</v>
      </c>
      <c r="F20" s="263" t="s">
        <v>28</v>
      </c>
      <c r="G20" s="263" t="s">
        <v>28</v>
      </c>
      <c r="H20" s="263" t="s">
        <v>28</v>
      </c>
      <c r="I20" s="263" t="s">
        <v>28</v>
      </c>
      <c r="J20" s="263" t="s">
        <v>28</v>
      </c>
      <c r="K20" s="263" t="s">
        <v>28</v>
      </c>
      <c r="L20" s="263" t="s">
        <v>28</v>
      </c>
      <c r="M20" s="263" t="s">
        <v>28</v>
      </c>
      <c r="N20" s="138"/>
    </row>
    <row r="21" spans="1:14" s="107" customFormat="1" ht="26.25" customHeight="1" hidden="1">
      <c r="A21" s="106"/>
      <c r="B21" s="263" t="s">
        <v>28</v>
      </c>
      <c r="C21" s="263" t="s">
        <v>28</v>
      </c>
      <c r="D21" s="263" t="s">
        <v>28</v>
      </c>
      <c r="E21" s="263" t="s">
        <v>28</v>
      </c>
      <c r="F21" s="263" t="s">
        <v>28</v>
      </c>
      <c r="G21" s="263" t="s">
        <v>28</v>
      </c>
      <c r="H21" s="263" t="s">
        <v>28</v>
      </c>
      <c r="I21" s="263" t="s">
        <v>28</v>
      </c>
      <c r="J21" s="263" t="s">
        <v>28</v>
      </c>
      <c r="K21" s="263" t="s">
        <v>28</v>
      </c>
      <c r="L21" s="263" t="s">
        <v>28</v>
      </c>
      <c r="M21" s="263" t="s">
        <v>28</v>
      </c>
      <c r="N21" s="138"/>
    </row>
    <row r="22" spans="1:14" s="107" customFormat="1" ht="26.25" customHeight="1" hidden="1">
      <c r="A22" s="106"/>
      <c r="B22" s="263" t="s">
        <v>28</v>
      </c>
      <c r="C22" s="263" t="s">
        <v>28</v>
      </c>
      <c r="D22" s="263" t="s">
        <v>28</v>
      </c>
      <c r="E22" s="263" t="s">
        <v>28</v>
      </c>
      <c r="F22" s="263" t="s">
        <v>28</v>
      </c>
      <c r="G22" s="263" t="s">
        <v>28</v>
      </c>
      <c r="H22" s="263" t="s">
        <v>28</v>
      </c>
      <c r="I22" s="263" t="s">
        <v>28</v>
      </c>
      <c r="J22" s="263" t="s">
        <v>28</v>
      </c>
      <c r="K22" s="263" t="s">
        <v>28</v>
      </c>
      <c r="L22" s="263" t="s">
        <v>28</v>
      </c>
      <c r="M22" s="263" t="s">
        <v>28</v>
      </c>
      <c r="N22" s="138"/>
    </row>
    <row r="23" spans="1:14" s="107" customFormat="1" ht="26.25" customHeight="1" hidden="1">
      <c r="A23" s="106"/>
      <c r="B23" s="263" t="s">
        <v>28</v>
      </c>
      <c r="C23" s="263" t="s">
        <v>28</v>
      </c>
      <c r="D23" s="263" t="s">
        <v>28</v>
      </c>
      <c r="E23" s="263" t="s">
        <v>28</v>
      </c>
      <c r="F23" s="263" t="s">
        <v>28</v>
      </c>
      <c r="G23" s="263" t="s">
        <v>28</v>
      </c>
      <c r="H23" s="263" t="s">
        <v>28</v>
      </c>
      <c r="I23" s="263" t="s">
        <v>28</v>
      </c>
      <c r="J23" s="263" t="s">
        <v>28</v>
      </c>
      <c r="K23" s="263" t="s">
        <v>28</v>
      </c>
      <c r="L23" s="263" t="s">
        <v>28</v>
      </c>
      <c r="M23" s="263" t="s">
        <v>28</v>
      </c>
      <c r="N23" s="138"/>
    </row>
    <row r="24" spans="1:14" s="107" customFormat="1" ht="26.25" customHeight="1" hidden="1">
      <c r="A24" s="106"/>
      <c r="B24" s="263" t="s">
        <v>28</v>
      </c>
      <c r="C24" s="263" t="s">
        <v>28</v>
      </c>
      <c r="D24" s="263" t="s">
        <v>28</v>
      </c>
      <c r="E24" s="263" t="s">
        <v>28</v>
      </c>
      <c r="F24" s="263" t="s">
        <v>28</v>
      </c>
      <c r="G24" s="263" t="s">
        <v>28</v>
      </c>
      <c r="H24" s="263" t="s">
        <v>28</v>
      </c>
      <c r="I24" s="263" t="s">
        <v>28</v>
      </c>
      <c r="J24" s="263" t="s">
        <v>28</v>
      </c>
      <c r="K24" s="263" t="s">
        <v>28</v>
      </c>
      <c r="L24" s="263" t="s">
        <v>28</v>
      </c>
      <c r="M24" s="263" t="s">
        <v>28</v>
      </c>
      <c r="N24" s="138"/>
    </row>
    <row r="25" spans="1:14" s="107" customFormat="1" ht="26.25" customHeight="1" hidden="1">
      <c r="A25" s="106"/>
      <c r="B25" s="263" t="s">
        <v>28</v>
      </c>
      <c r="C25" s="263" t="s">
        <v>28</v>
      </c>
      <c r="D25" s="263" t="s">
        <v>28</v>
      </c>
      <c r="E25" s="263" t="s">
        <v>28</v>
      </c>
      <c r="F25" s="263" t="s">
        <v>28</v>
      </c>
      <c r="G25" s="263" t="s">
        <v>28</v>
      </c>
      <c r="H25" s="263" t="s">
        <v>28</v>
      </c>
      <c r="I25" s="263" t="s">
        <v>28</v>
      </c>
      <c r="J25" s="263" t="s">
        <v>28</v>
      </c>
      <c r="K25" s="263" t="s">
        <v>28</v>
      </c>
      <c r="L25" s="263" t="s">
        <v>28</v>
      </c>
      <c r="M25" s="263" t="s">
        <v>28</v>
      </c>
      <c r="N25" s="138"/>
    </row>
    <row r="26" spans="1:14" s="107" customFormat="1" ht="26.25" customHeight="1" hidden="1">
      <c r="A26" s="106"/>
      <c r="B26" s="263" t="s">
        <v>28</v>
      </c>
      <c r="C26" s="263" t="s">
        <v>28</v>
      </c>
      <c r="D26" s="263" t="s">
        <v>28</v>
      </c>
      <c r="E26" s="263" t="s">
        <v>28</v>
      </c>
      <c r="F26" s="263" t="s">
        <v>28</v>
      </c>
      <c r="G26" s="263" t="s">
        <v>28</v>
      </c>
      <c r="H26" s="263" t="s">
        <v>28</v>
      </c>
      <c r="I26" s="263" t="s">
        <v>28</v>
      </c>
      <c r="J26" s="263" t="s">
        <v>28</v>
      </c>
      <c r="K26" s="263" t="s">
        <v>28</v>
      </c>
      <c r="L26" s="263" t="s">
        <v>28</v>
      </c>
      <c r="M26" s="263" t="s">
        <v>28</v>
      </c>
      <c r="N26" s="138"/>
    </row>
    <row r="27" spans="1:14" s="107" customFormat="1" ht="26.25" customHeight="1" hidden="1">
      <c r="A27" s="106"/>
      <c r="B27" s="263" t="s">
        <v>28</v>
      </c>
      <c r="C27" s="263" t="s">
        <v>28</v>
      </c>
      <c r="D27" s="263" t="s">
        <v>28</v>
      </c>
      <c r="E27" s="263" t="s">
        <v>28</v>
      </c>
      <c r="F27" s="263" t="s">
        <v>28</v>
      </c>
      <c r="G27" s="263" t="s">
        <v>28</v>
      </c>
      <c r="H27" s="263" t="s">
        <v>28</v>
      </c>
      <c r="I27" s="263" t="s">
        <v>28</v>
      </c>
      <c r="J27" s="263" t="s">
        <v>28</v>
      </c>
      <c r="K27" s="263" t="s">
        <v>28</v>
      </c>
      <c r="L27" s="263" t="s">
        <v>28</v>
      </c>
      <c r="M27" s="263" t="s">
        <v>28</v>
      </c>
      <c r="N27" s="138"/>
    </row>
    <row r="28" spans="1:14" s="107" customFormat="1" ht="26.25" customHeight="1" hidden="1">
      <c r="A28" s="106"/>
      <c r="B28" s="263" t="s">
        <v>28</v>
      </c>
      <c r="C28" s="263" t="s">
        <v>28</v>
      </c>
      <c r="D28" s="263" t="s">
        <v>28</v>
      </c>
      <c r="E28" s="263" t="s">
        <v>28</v>
      </c>
      <c r="F28" s="263" t="s">
        <v>28</v>
      </c>
      <c r="G28" s="263" t="s">
        <v>28</v>
      </c>
      <c r="H28" s="263" t="s">
        <v>28</v>
      </c>
      <c r="I28" s="263" t="s">
        <v>28</v>
      </c>
      <c r="J28" s="263" t="s">
        <v>28</v>
      </c>
      <c r="K28" s="263" t="s">
        <v>28</v>
      </c>
      <c r="L28" s="263" t="s">
        <v>28</v>
      </c>
      <c r="M28" s="263" t="s">
        <v>28</v>
      </c>
      <c r="N28" s="138"/>
    </row>
    <row r="29" spans="1:14" s="107" customFormat="1" ht="26.25" customHeight="1" hidden="1">
      <c r="A29" s="106"/>
      <c r="B29" s="263" t="s">
        <v>28</v>
      </c>
      <c r="C29" s="263" t="s">
        <v>28</v>
      </c>
      <c r="D29" s="263" t="s">
        <v>28</v>
      </c>
      <c r="E29" s="263" t="s">
        <v>28</v>
      </c>
      <c r="F29" s="263" t="s">
        <v>28</v>
      </c>
      <c r="G29" s="263" t="s">
        <v>28</v>
      </c>
      <c r="H29" s="263" t="s">
        <v>28</v>
      </c>
      <c r="I29" s="263" t="s">
        <v>28</v>
      </c>
      <c r="J29" s="263" t="s">
        <v>28</v>
      </c>
      <c r="K29" s="263" t="s">
        <v>28</v>
      </c>
      <c r="L29" s="263" t="s">
        <v>28</v>
      </c>
      <c r="M29" s="263" t="s">
        <v>28</v>
      </c>
      <c r="N29" s="138"/>
    </row>
    <row r="30" spans="1:14" s="107" customFormat="1" ht="26.25" customHeight="1" hidden="1">
      <c r="A30" s="106"/>
      <c r="B30" s="263" t="s">
        <v>28</v>
      </c>
      <c r="C30" s="263" t="s">
        <v>28</v>
      </c>
      <c r="D30" s="263" t="s">
        <v>28</v>
      </c>
      <c r="E30" s="263" t="s">
        <v>28</v>
      </c>
      <c r="F30" s="263" t="s">
        <v>28</v>
      </c>
      <c r="G30" s="263" t="s">
        <v>28</v>
      </c>
      <c r="H30" s="263" t="s">
        <v>28</v>
      </c>
      <c r="I30" s="263" t="s">
        <v>28</v>
      </c>
      <c r="J30" s="263" t="s">
        <v>28</v>
      </c>
      <c r="K30" s="263" t="s">
        <v>28</v>
      </c>
      <c r="L30" s="263" t="s">
        <v>28</v>
      </c>
      <c r="M30" s="263" t="s">
        <v>28</v>
      </c>
      <c r="N30" s="138"/>
    </row>
    <row r="31" spans="1:14" s="107" customFormat="1" ht="3.75" customHeight="1" thickBot="1">
      <c r="A31" s="264"/>
      <c r="B31" s="265"/>
      <c r="C31" s="266"/>
      <c r="D31" s="266"/>
      <c r="E31" s="266"/>
      <c r="F31" s="267"/>
      <c r="G31" s="266"/>
      <c r="H31" s="266"/>
      <c r="I31" s="266"/>
      <c r="J31" s="266"/>
      <c r="K31" s="266"/>
      <c r="L31" s="266"/>
      <c r="M31" s="266"/>
      <c r="N31" s="268"/>
    </row>
    <row r="32" spans="1:13" s="101" customFormat="1" ht="14.25" customHeight="1">
      <c r="A32" s="100" t="s">
        <v>364</v>
      </c>
      <c r="B32" s="100"/>
      <c r="C32" s="100"/>
      <c r="D32" s="100"/>
      <c r="E32" s="100"/>
      <c r="G32" s="100"/>
      <c r="H32" s="52"/>
      <c r="I32" s="100"/>
      <c r="J32" s="108"/>
      <c r="K32" s="108"/>
      <c r="L32" s="100"/>
      <c r="M32" s="100"/>
    </row>
    <row r="33" spans="1:14" s="107" customFormat="1" ht="12.75" customHeight="1">
      <c r="A33" s="100" t="s">
        <v>365</v>
      </c>
      <c r="B33" s="109"/>
      <c r="C33" s="109"/>
      <c r="D33" s="109"/>
      <c r="E33" s="109"/>
      <c r="F33" s="109"/>
      <c r="G33" s="109"/>
      <c r="H33" s="52" t="s">
        <v>126</v>
      </c>
      <c r="I33" s="109"/>
      <c r="J33" s="108"/>
      <c r="K33" s="108"/>
      <c r="L33" s="109"/>
      <c r="M33" s="109"/>
      <c r="N33" s="109"/>
    </row>
    <row r="34" spans="1:14" s="107" customFormat="1" ht="12.75" customHeight="1" hidden="1">
      <c r="A34" s="109"/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  <c r="N34" s="109"/>
    </row>
    <row r="35" spans="1:14" s="107" customFormat="1" ht="14.25" customHeight="1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  <c r="L35" s="109"/>
      <c r="M35" s="109"/>
      <c r="N35" s="109"/>
    </row>
    <row r="36" spans="1:14" s="107" customFormat="1" ht="15.75">
      <c r="A36" s="109"/>
      <c r="B36" s="109"/>
      <c r="C36" s="109"/>
      <c r="D36" s="109"/>
      <c r="E36" s="109"/>
      <c r="F36" s="109"/>
      <c r="G36" s="109"/>
      <c r="H36" s="109"/>
      <c r="I36" s="109"/>
      <c r="J36" s="109"/>
      <c r="K36" s="109"/>
      <c r="L36" s="109"/>
      <c r="M36" s="109"/>
      <c r="N36" s="109"/>
    </row>
    <row r="37" spans="1:14" s="107" customFormat="1" ht="15.75">
      <c r="A37" s="109"/>
      <c r="B37" s="109"/>
      <c r="C37" s="109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</row>
    <row r="38" spans="1:14" s="107" customFormat="1" ht="15.75">
      <c r="A38" s="109"/>
      <c r="B38" s="109"/>
      <c r="C38" s="109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</row>
    <row r="39" spans="1:14" s="107" customFormat="1" ht="15.75">
      <c r="A39" s="109"/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</row>
    <row r="40" spans="1:14" s="107" customFormat="1" ht="15.75">
      <c r="A40" s="109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</row>
    <row r="41" spans="1:14" s="107" customFormat="1" ht="15.75">
      <c r="A41" s="109"/>
      <c r="B41" s="109"/>
      <c r="C41" s="109"/>
      <c r="D41" s="109"/>
      <c r="E41" s="109"/>
      <c r="F41" s="109"/>
      <c r="G41" s="109"/>
      <c r="H41" s="109"/>
      <c r="I41" s="109"/>
      <c r="J41" s="109"/>
      <c r="K41" s="109"/>
      <c r="L41" s="109"/>
      <c r="M41" s="109"/>
      <c r="N41" s="109"/>
    </row>
    <row r="42" spans="1:14" s="107" customFormat="1" ht="15.75">
      <c r="A42" s="109"/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</row>
    <row r="43" spans="1:14" s="107" customFormat="1" ht="15.75">
      <c r="A43" s="109"/>
      <c r="B43" s="109"/>
      <c r="C43" s="109"/>
      <c r="D43" s="109"/>
      <c r="E43" s="109"/>
      <c r="F43" s="109"/>
      <c r="G43" s="109"/>
      <c r="H43" s="109"/>
      <c r="I43" s="109"/>
      <c r="J43" s="109"/>
      <c r="K43" s="109"/>
      <c r="L43" s="109"/>
      <c r="M43" s="109"/>
      <c r="N43" s="109"/>
    </row>
    <row r="44" spans="1:14" s="107" customFormat="1" ht="15.75">
      <c r="A44" s="109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</row>
    <row r="51" ht="12.75" customHeight="1"/>
  </sheetData>
  <sheetProtection/>
  <mergeCells count="3">
    <mergeCell ref="L7:M7"/>
    <mergeCell ref="A6:A9"/>
    <mergeCell ref="N6:N9"/>
  </mergeCells>
  <printOptions horizontalCentered="1"/>
  <pageMargins left="0.984251968503937" right="0.984251968503937" top="0.5905511811023623" bottom="0.5905511811023623" header="0" footer="0"/>
  <pageSetup horizontalDpi="600" verticalDpi="600" orientation="portrait" pageOrder="overThenDown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09996999800205231"/>
  </sheetPr>
  <dimension ref="A1:H27"/>
  <sheetViews>
    <sheetView zoomScale="95" zoomScaleNormal="95" zoomScalePageLayoutView="0" workbookViewId="0" topLeftCell="A1">
      <selection activeCell="I41" sqref="I41"/>
    </sheetView>
  </sheetViews>
  <sheetFormatPr defaultColWidth="7.99609375" defaultRowHeight="13.5"/>
  <cols>
    <col min="1" max="1" width="15.77734375" style="11" customWidth="1"/>
    <col min="2" max="7" width="15.77734375" style="9" customWidth="1"/>
    <col min="8" max="8" width="15.77734375" style="10" customWidth="1"/>
    <col min="9" max="16384" width="7.99609375" style="8" customWidth="1"/>
  </cols>
  <sheetData>
    <row r="1" spans="1:8" s="34" customFormat="1" ht="11.25">
      <c r="A1" s="22" t="s">
        <v>114</v>
      </c>
      <c r="B1" s="33"/>
      <c r="C1" s="33"/>
      <c r="D1" s="33"/>
      <c r="E1" s="33"/>
      <c r="F1" s="33"/>
      <c r="G1" s="33"/>
      <c r="H1" s="35" t="s">
        <v>32</v>
      </c>
    </row>
    <row r="2" spans="1:8" s="92" customFormat="1" ht="12">
      <c r="A2" s="90"/>
      <c r="B2" s="91"/>
      <c r="C2" s="91"/>
      <c r="D2" s="91"/>
      <c r="E2" s="91"/>
      <c r="F2" s="91"/>
      <c r="G2" s="91"/>
      <c r="H2" s="93"/>
    </row>
    <row r="3" spans="1:8" s="139" customFormat="1" ht="22.5">
      <c r="A3" s="670" t="s">
        <v>179</v>
      </c>
      <c r="B3" s="670"/>
      <c r="C3" s="670"/>
      <c r="D3" s="670"/>
      <c r="E3" s="670" t="s">
        <v>180</v>
      </c>
      <c r="F3" s="670"/>
      <c r="G3" s="670"/>
      <c r="H3" s="670"/>
    </row>
    <row r="4" spans="1:8" s="94" customFormat="1" ht="12">
      <c r="A4" s="671"/>
      <c r="B4" s="671"/>
      <c r="C4" s="671"/>
      <c r="D4" s="671"/>
      <c r="E4" s="671"/>
      <c r="F4" s="671"/>
      <c r="G4" s="671"/>
      <c r="H4" s="671"/>
    </row>
    <row r="5" spans="1:8" s="140" customFormat="1" ht="15.75" thickBot="1">
      <c r="A5" s="145" t="s">
        <v>87</v>
      </c>
      <c r="H5" s="287" t="s">
        <v>175</v>
      </c>
    </row>
    <row r="6" spans="1:8" s="140" customFormat="1" ht="19.5" customHeight="1">
      <c r="A6" s="680" t="s">
        <v>142</v>
      </c>
      <c r="B6" s="672" t="s">
        <v>366</v>
      </c>
      <c r="C6" s="673"/>
      <c r="D6" s="674"/>
      <c r="E6" s="672" t="s">
        <v>367</v>
      </c>
      <c r="F6" s="673"/>
      <c r="G6" s="674"/>
      <c r="H6" s="675" t="s">
        <v>27</v>
      </c>
    </row>
    <row r="7" spans="1:8" s="140" customFormat="1" ht="19.5" customHeight="1">
      <c r="A7" s="677"/>
      <c r="B7" s="450" t="s">
        <v>368</v>
      </c>
      <c r="C7" s="450" t="s">
        <v>369</v>
      </c>
      <c r="D7" s="451" t="s">
        <v>370</v>
      </c>
      <c r="E7" s="450" t="s">
        <v>371</v>
      </c>
      <c r="F7" s="450" t="s">
        <v>372</v>
      </c>
      <c r="G7" s="452" t="s">
        <v>373</v>
      </c>
      <c r="H7" s="676"/>
    </row>
    <row r="8" spans="1:8" s="140" customFormat="1" ht="19.5" customHeight="1">
      <c r="A8" s="677" t="s">
        <v>374</v>
      </c>
      <c r="B8" s="453"/>
      <c r="C8" s="453"/>
      <c r="D8" s="451"/>
      <c r="E8" s="454"/>
      <c r="F8" s="453"/>
      <c r="G8" s="452"/>
      <c r="H8" s="676" t="s">
        <v>39</v>
      </c>
    </row>
    <row r="9" spans="1:8" s="140" customFormat="1" ht="18.75" customHeight="1">
      <c r="A9" s="678"/>
      <c r="B9" s="455" t="s">
        <v>176</v>
      </c>
      <c r="C9" s="455" t="s">
        <v>177</v>
      </c>
      <c r="D9" s="456" t="s">
        <v>40</v>
      </c>
      <c r="E9" s="457" t="s">
        <v>41</v>
      </c>
      <c r="F9" s="455" t="s">
        <v>178</v>
      </c>
      <c r="G9" s="458" t="s">
        <v>40</v>
      </c>
      <c r="H9" s="679"/>
    </row>
    <row r="10" spans="1:8" s="140" customFormat="1" ht="19.5" customHeight="1">
      <c r="A10" s="459">
        <v>2015</v>
      </c>
      <c r="B10" s="460">
        <v>650686</v>
      </c>
      <c r="C10" s="460">
        <v>670783</v>
      </c>
      <c r="D10" s="460">
        <v>5486094</v>
      </c>
      <c r="E10" s="460">
        <v>5117</v>
      </c>
      <c r="F10" s="460">
        <v>962616</v>
      </c>
      <c r="G10" s="460">
        <v>770</v>
      </c>
      <c r="H10" s="461">
        <v>2015</v>
      </c>
    </row>
    <row r="11" spans="1:8" s="140" customFormat="1" ht="19.5" customHeight="1">
      <c r="A11" s="459">
        <v>2016</v>
      </c>
      <c r="B11" s="460">
        <v>662803</v>
      </c>
      <c r="C11" s="460">
        <v>676361</v>
      </c>
      <c r="D11" s="460">
        <v>5233987</v>
      </c>
      <c r="E11" s="460">
        <v>3826</v>
      </c>
      <c r="F11" s="460">
        <v>866038</v>
      </c>
      <c r="G11" s="460">
        <v>2047</v>
      </c>
      <c r="H11" s="461">
        <v>2016</v>
      </c>
    </row>
    <row r="12" spans="1:8" s="140" customFormat="1" ht="19.5" customHeight="1">
      <c r="A12" s="459">
        <v>2017</v>
      </c>
      <c r="B12" s="460">
        <v>623620</v>
      </c>
      <c r="C12" s="460">
        <v>638791</v>
      </c>
      <c r="D12" s="411" t="s">
        <v>36</v>
      </c>
      <c r="E12" s="460">
        <v>4000</v>
      </c>
      <c r="F12" s="460">
        <v>376203</v>
      </c>
      <c r="G12" s="411" t="s">
        <v>36</v>
      </c>
      <c r="H12" s="461">
        <v>2017</v>
      </c>
    </row>
    <row r="13" spans="1:8" s="140" customFormat="1" ht="19.5" customHeight="1">
      <c r="A13" s="459">
        <v>2018</v>
      </c>
      <c r="B13" s="460">
        <v>632098</v>
      </c>
      <c r="C13" s="460">
        <v>646391</v>
      </c>
      <c r="D13" s="411" t="s">
        <v>36</v>
      </c>
      <c r="E13" s="460">
        <v>4000</v>
      </c>
      <c r="F13" s="460">
        <v>376203</v>
      </c>
      <c r="G13" s="411" t="s">
        <v>36</v>
      </c>
      <c r="H13" s="461">
        <v>2018</v>
      </c>
    </row>
    <row r="14" spans="1:8" s="304" customFormat="1" ht="19.5" customHeight="1">
      <c r="A14" s="462">
        <v>2019</v>
      </c>
      <c r="B14" s="463">
        <f>SUM(B15:B21)</f>
        <v>635068</v>
      </c>
      <c r="C14" s="463">
        <f>SUM(C15:C21)</f>
        <v>650505</v>
      </c>
      <c r="D14" s="463">
        <f>SUM(D15:D21)</f>
        <v>4962659</v>
      </c>
      <c r="E14" s="463">
        <f>SUM(E15:E21)</f>
        <v>5850</v>
      </c>
      <c r="F14" s="463">
        <f>SUM(F15:F21)</f>
        <v>49732</v>
      </c>
      <c r="G14" s="464" t="s">
        <v>36</v>
      </c>
      <c r="H14" s="465">
        <v>2019</v>
      </c>
    </row>
    <row r="15" spans="1:8" s="140" customFormat="1" ht="19.5" customHeight="1">
      <c r="A15" s="141" t="s">
        <v>375</v>
      </c>
      <c r="B15" s="460">
        <v>6721</v>
      </c>
      <c r="C15" s="460">
        <v>6451</v>
      </c>
      <c r="D15" s="411">
        <v>24958</v>
      </c>
      <c r="E15" s="460">
        <v>0</v>
      </c>
      <c r="F15" s="460">
        <v>200</v>
      </c>
      <c r="G15" s="411" t="s">
        <v>36</v>
      </c>
      <c r="H15" s="142" t="s">
        <v>42</v>
      </c>
    </row>
    <row r="16" spans="1:8" s="140" customFormat="1" ht="19.5" customHeight="1">
      <c r="A16" s="141" t="s">
        <v>376</v>
      </c>
      <c r="B16" s="460">
        <v>0</v>
      </c>
      <c r="C16" s="460">
        <v>0</v>
      </c>
      <c r="D16" s="411">
        <v>0</v>
      </c>
      <c r="E16" s="460">
        <v>0</v>
      </c>
      <c r="F16" s="460">
        <v>0</v>
      </c>
      <c r="G16" s="411" t="s">
        <v>36</v>
      </c>
      <c r="H16" s="142" t="s">
        <v>43</v>
      </c>
    </row>
    <row r="17" spans="1:8" s="140" customFormat="1" ht="19.5" customHeight="1">
      <c r="A17" s="141" t="s">
        <v>377</v>
      </c>
      <c r="B17" s="460">
        <v>557181</v>
      </c>
      <c r="C17" s="460">
        <v>571164</v>
      </c>
      <c r="D17" s="411">
        <v>4306194</v>
      </c>
      <c r="E17" s="460">
        <v>0</v>
      </c>
      <c r="F17" s="460">
        <v>300</v>
      </c>
      <c r="G17" s="411" t="s">
        <v>36</v>
      </c>
      <c r="H17" s="142" t="s">
        <v>44</v>
      </c>
    </row>
    <row r="18" spans="1:8" s="140" customFormat="1" ht="19.5" customHeight="1">
      <c r="A18" s="141" t="s">
        <v>378</v>
      </c>
      <c r="B18" s="460">
        <v>0</v>
      </c>
      <c r="C18" s="460">
        <v>0</v>
      </c>
      <c r="D18" s="411">
        <v>0</v>
      </c>
      <c r="E18" s="460">
        <v>5850</v>
      </c>
      <c r="F18" s="460">
        <v>750</v>
      </c>
      <c r="G18" s="411" t="s">
        <v>36</v>
      </c>
      <c r="H18" s="142" t="s">
        <v>45</v>
      </c>
    </row>
    <row r="19" spans="1:8" s="140" customFormat="1" ht="19.5" customHeight="1">
      <c r="A19" s="141" t="s">
        <v>379</v>
      </c>
      <c r="B19" s="460">
        <v>71166</v>
      </c>
      <c r="C19" s="460">
        <v>72890</v>
      </c>
      <c r="D19" s="411">
        <v>631507</v>
      </c>
      <c r="E19" s="460">
        <v>0</v>
      </c>
      <c r="F19" s="460">
        <v>450</v>
      </c>
      <c r="G19" s="411" t="s">
        <v>36</v>
      </c>
      <c r="H19" s="142" t="s">
        <v>46</v>
      </c>
    </row>
    <row r="20" spans="1:8" s="140" customFormat="1" ht="19.5" customHeight="1">
      <c r="A20" s="141" t="s">
        <v>380</v>
      </c>
      <c r="B20" s="460">
        <v>0</v>
      </c>
      <c r="C20" s="460">
        <v>0</v>
      </c>
      <c r="D20" s="411">
        <v>0</v>
      </c>
      <c r="E20" s="460">
        <v>0</v>
      </c>
      <c r="F20" s="460">
        <v>48032</v>
      </c>
      <c r="G20" s="411" t="s">
        <v>36</v>
      </c>
      <c r="H20" s="142" t="s">
        <v>47</v>
      </c>
    </row>
    <row r="21" spans="1:8" s="140" customFormat="1" ht="24.75" customHeight="1">
      <c r="A21" s="451" t="s">
        <v>381</v>
      </c>
      <c r="B21" s="460">
        <v>0</v>
      </c>
      <c r="C21" s="460">
        <v>0</v>
      </c>
      <c r="D21" s="411">
        <v>0</v>
      </c>
      <c r="E21" s="460">
        <v>0</v>
      </c>
      <c r="F21" s="460">
        <v>0</v>
      </c>
      <c r="G21" s="411" t="s">
        <v>36</v>
      </c>
      <c r="H21" s="466" t="s">
        <v>48</v>
      </c>
    </row>
    <row r="22" spans="1:8" s="140" customFormat="1" ht="4.5" customHeight="1" thickBot="1">
      <c r="A22" s="141"/>
      <c r="B22" s="144"/>
      <c r="C22" s="144"/>
      <c r="D22" s="144"/>
      <c r="E22" s="144"/>
      <c r="F22" s="144"/>
      <c r="G22" s="288"/>
      <c r="H22" s="142"/>
    </row>
    <row r="23" spans="1:8" s="140" customFormat="1" ht="9" customHeight="1">
      <c r="A23" s="289"/>
      <c r="B23" s="290"/>
      <c r="C23" s="290"/>
      <c r="D23" s="290"/>
      <c r="E23" s="290"/>
      <c r="F23" s="290"/>
      <c r="G23" s="290"/>
      <c r="H23" s="291"/>
    </row>
    <row r="24" spans="1:8" s="95" customFormat="1" ht="48" customHeight="1">
      <c r="A24" s="669" t="s">
        <v>382</v>
      </c>
      <c r="B24" s="669"/>
      <c r="C24" s="669"/>
      <c r="D24" s="669"/>
      <c r="E24" s="96"/>
      <c r="F24" s="96"/>
      <c r="G24" s="96"/>
      <c r="H24" s="97"/>
    </row>
    <row r="25" spans="1:8" s="140" customFormat="1" ht="15">
      <c r="A25" s="467" t="s">
        <v>383</v>
      </c>
      <c r="B25" s="146"/>
      <c r="C25" s="146"/>
      <c r="D25" s="146"/>
      <c r="E25" s="468" t="s">
        <v>138</v>
      </c>
      <c r="F25" s="146"/>
      <c r="G25" s="146"/>
      <c r="H25" s="147"/>
    </row>
    <row r="26" spans="1:8" s="95" customFormat="1" ht="15.75">
      <c r="A26" s="98"/>
      <c r="B26" s="96"/>
      <c r="C26" s="96"/>
      <c r="D26" s="96"/>
      <c r="E26" s="96"/>
      <c r="F26" s="96"/>
      <c r="G26" s="96"/>
      <c r="H26" s="97"/>
    </row>
    <row r="27" spans="1:8" s="95" customFormat="1" ht="15.75">
      <c r="A27" s="98"/>
      <c r="B27" s="96"/>
      <c r="C27" s="96"/>
      <c r="D27" s="96"/>
      <c r="E27" s="96"/>
      <c r="F27" s="96"/>
      <c r="G27" s="96"/>
      <c r="H27" s="97"/>
    </row>
  </sheetData>
  <sheetProtection/>
  <mergeCells count="10">
    <mergeCell ref="A24:D24"/>
    <mergeCell ref="E3:H3"/>
    <mergeCell ref="A4:H4"/>
    <mergeCell ref="E6:G6"/>
    <mergeCell ref="H6:H7"/>
    <mergeCell ref="A3:D3"/>
    <mergeCell ref="A8:A9"/>
    <mergeCell ref="H8:H9"/>
    <mergeCell ref="B6:D6"/>
    <mergeCell ref="A6:A7"/>
  </mergeCells>
  <printOptions horizontalCentered="1"/>
  <pageMargins left="0.984251968503937" right="0.984251968503937" top="0.5905511811023623" bottom="0.5905511811023623" header="0" footer="0"/>
  <pageSetup horizontalDpi="600" verticalDpi="600" orientation="landscape" pageOrder="overThenDown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user</cp:lastModifiedBy>
  <cp:lastPrinted>2017-11-13T06:59:16Z</cp:lastPrinted>
  <dcterms:created xsi:type="dcterms:W3CDTF">2007-11-20T05:45:37Z</dcterms:created>
  <dcterms:modified xsi:type="dcterms:W3CDTF">2021-08-02T07:14:39Z</dcterms:modified>
  <cp:category/>
  <cp:version/>
  <cp:contentType/>
  <cp:contentStatus/>
</cp:coreProperties>
</file>